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05" windowWidth="22995" windowHeight="10560" activeTab="1"/>
  </bookViews>
  <sheets>
    <sheet name="Dep SNL" sheetId="1" r:id="rId1"/>
    <sheet name="Dep SNL (2) HC" sheetId="8" r:id="rId2"/>
    <sheet name="Dep SNL (2)" sheetId="7" r:id="rId3"/>
    <sheet name="Dep HC" sheetId="2" r:id="rId4"/>
    <sheet name="MFI -- Germany" sheetId="4" r:id="rId5"/>
    <sheet name="rates -- all markets" sheetId="5" r:id="rId6"/>
    <sheet name="rates HC" sheetId="6" r:id="rId7"/>
  </sheets>
  <externalReferences>
    <externalReference r:id="rId8"/>
  </externalReferences>
  <calcPr calcId="125725"/>
</workbook>
</file>

<file path=xl/calcChain.xml><?xml version="1.0" encoding="utf-8"?>
<calcChain xmlns="http://schemas.openxmlformats.org/spreadsheetml/2006/main">
  <c r="V11" i="8"/>
  <c r="V18"/>
  <c r="V13"/>
  <c r="V33"/>
  <c r="V29"/>
  <c r="V28"/>
  <c r="V22"/>
  <c r="V21"/>
  <c r="V14"/>
  <c r="V34"/>
  <c r="V23"/>
  <c r="V36"/>
  <c r="V35"/>
  <c r="V15"/>
  <c r="V17"/>
  <c r="V27"/>
  <c r="V25"/>
  <c r="V10"/>
  <c r="V12"/>
  <c r="V24"/>
  <c r="V37"/>
  <c r="V20"/>
  <c r="V26"/>
  <c r="V30"/>
  <c r="V31"/>
  <c r="V32"/>
  <c r="V16"/>
  <c r="V19"/>
  <c r="W40"/>
  <c r="W39"/>
  <c r="W38"/>
  <c r="W37"/>
  <c r="W36"/>
  <c r="W35"/>
  <c r="W34"/>
  <c r="W33"/>
  <c r="W32"/>
  <c r="W31"/>
  <c r="W30"/>
  <c r="W29"/>
  <c r="W28"/>
  <c r="W27"/>
  <c r="W26"/>
  <c r="W25"/>
  <c r="W24"/>
  <c r="W23"/>
  <c r="W22"/>
  <c r="W21"/>
  <c r="W20"/>
  <c r="W19"/>
  <c r="W18"/>
  <c r="W17"/>
  <c r="W16"/>
  <c r="W15"/>
  <c r="W14"/>
  <c r="W13"/>
  <c r="W12"/>
  <c r="W11"/>
  <c r="W10"/>
  <c r="B6" i="7"/>
  <c r="C6"/>
  <c r="D6"/>
  <c r="E6"/>
  <c r="F6"/>
  <c r="G6"/>
  <c r="H6"/>
  <c r="I6"/>
  <c r="J6"/>
  <c r="K6"/>
  <c r="L6"/>
  <c r="M6"/>
  <c r="N6"/>
  <c r="T6"/>
  <c r="U6"/>
  <c r="V6"/>
  <c r="W6"/>
  <c r="X6"/>
  <c r="Y6"/>
  <c r="T8"/>
  <c r="U8"/>
  <c r="V8"/>
  <c r="W8"/>
  <c r="X8"/>
  <c r="Y9"/>
  <c r="B5"/>
  <c r="J8" i="1"/>
  <c r="B6"/>
  <c r="C6"/>
  <c r="D6"/>
  <c r="E6"/>
  <c r="F6"/>
  <c r="G6"/>
  <c r="H6"/>
  <c r="I6"/>
  <c r="J6"/>
  <c r="K6"/>
  <c r="L6"/>
  <c r="M6"/>
  <c r="N6"/>
  <c r="T6"/>
  <c r="U6"/>
  <c r="V6"/>
  <c r="W6"/>
  <c r="X6"/>
  <c r="Y6"/>
  <c r="G8"/>
  <c r="H8"/>
  <c r="I8"/>
  <c r="K8"/>
  <c r="L8"/>
  <c r="M8"/>
  <c r="N8"/>
  <c r="T8"/>
  <c r="U8"/>
  <c r="V8"/>
  <c r="W8"/>
  <c r="X8"/>
  <c r="Y9"/>
  <c r="B5"/>
  <c r="K8" i="5" l="1"/>
  <c r="I9"/>
  <c r="M9"/>
  <c r="K10"/>
  <c r="I11"/>
  <c r="M11"/>
  <c r="K12"/>
  <c r="I13"/>
  <c r="M13"/>
  <c r="K14"/>
  <c r="I15"/>
  <c r="M15"/>
  <c r="K16"/>
  <c r="I17"/>
  <c r="M17"/>
  <c r="K18"/>
  <c r="I19"/>
  <c r="M19"/>
  <c r="K20"/>
  <c r="I21"/>
  <c r="M21"/>
  <c r="K22"/>
  <c r="I23"/>
  <c r="M23"/>
  <c r="K24"/>
  <c r="I25"/>
  <c r="M25"/>
  <c r="K26"/>
  <c r="I27"/>
  <c r="M27"/>
  <c r="K28"/>
  <c r="I29"/>
  <c r="M29"/>
  <c r="K30"/>
  <c r="I31"/>
  <c r="M31"/>
  <c r="K32"/>
  <c r="I33"/>
  <c r="M33"/>
  <c r="K34"/>
  <c r="J7"/>
  <c r="H7"/>
  <c r="M3"/>
  <c r="J1"/>
  <c r="H1"/>
  <c r="D3"/>
  <c r="H9"/>
  <c r="L9"/>
  <c r="J10"/>
  <c r="H11"/>
  <c r="L11"/>
  <c r="J12"/>
  <c r="H13"/>
  <c r="L13"/>
  <c r="J14"/>
  <c r="H15"/>
  <c r="L15"/>
  <c r="J16"/>
  <c r="H17"/>
  <c r="L17"/>
  <c r="J18"/>
  <c r="H19"/>
  <c r="L19"/>
  <c r="J20"/>
  <c r="H21"/>
  <c r="L21"/>
  <c r="J22"/>
  <c r="H23"/>
  <c r="L23"/>
  <c r="J24"/>
  <c r="H25"/>
  <c r="L25"/>
  <c r="J26"/>
  <c r="H27"/>
  <c r="L27"/>
  <c r="J28"/>
  <c r="H29"/>
  <c r="L29"/>
  <c r="J30"/>
  <c r="H31"/>
  <c r="L31"/>
  <c r="J32"/>
  <c r="H33"/>
  <c r="L33"/>
  <c r="J34"/>
  <c r="I7"/>
  <c r="M7"/>
  <c r="M1"/>
  <c r="J3"/>
  <c r="H3"/>
  <c r="E3"/>
  <c r="L8"/>
  <c r="H10"/>
  <c r="L10"/>
  <c r="H12"/>
  <c r="J13"/>
  <c r="L14"/>
  <c r="H16"/>
  <c r="J17"/>
  <c r="L18"/>
  <c r="H20"/>
  <c r="J21"/>
  <c r="L22"/>
  <c r="H24"/>
  <c r="J25"/>
  <c r="L26"/>
  <c r="H28"/>
  <c r="H30"/>
  <c r="J31"/>
  <c r="L32"/>
  <c r="H34"/>
  <c r="K7"/>
  <c r="L1"/>
  <c r="G3"/>
  <c r="J8"/>
  <c r="I8"/>
  <c r="M8"/>
  <c r="K9"/>
  <c r="I10"/>
  <c r="M10"/>
  <c r="K11"/>
  <c r="I12"/>
  <c r="M12"/>
  <c r="K13"/>
  <c r="I14"/>
  <c r="M14"/>
  <c r="K15"/>
  <c r="I16"/>
  <c r="M16"/>
  <c r="K17"/>
  <c r="I18"/>
  <c r="M18"/>
  <c r="K19"/>
  <c r="I20"/>
  <c r="M20"/>
  <c r="K21"/>
  <c r="I22"/>
  <c r="M22"/>
  <c r="K23"/>
  <c r="I24"/>
  <c r="M24"/>
  <c r="K25"/>
  <c r="I26"/>
  <c r="M26"/>
  <c r="K27"/>
  <c r="I28"/>
  <c r="M28"/>
  <c r="K29"/>
  <c r="I30"/>
  <c r="M30"/>
  <c r="K31"/>
  <c r="I32"/>
  <c r="M32"/>
  <c r="K33"/>
  <c r="I34"/>
  <c r="M34"/>
  <c r="L7"/>
  <c r="K3"/>
  <c r="L3"/>
  <c r="I1"/>
  <c r="F3"/>
  <c r="J9"/>
  <c r="J11"/>
  <c r="L12"/>
  <c r="H14"/>
  <c r="J15"/>
  <c r="L16"/>
  <c r="H18"/>
  <c r="J19"/>
  <c r="L20"/>
  <c r="H22"/>
  <c r="J23"/>
  <c r="L24"/>
  <c r="H26"/>
  <c r="J27"/>
  <c r="L28"/>
  <c r="J29"/>
  <c r="L30"/>
  <c r="H32"/>
  <c r="J33"/>
  <c r="L34"/>
  <c r="K1"/>
  <c r="I3"/>
  <c r="C3"/>
  <c r="H8"/>
</calcChain>
</file>

<file path=xl/sharedStrings.xml><?xml version="1.0" encoding="utf-8"?>
<sst xmlns="http://schemas.openxmlformats.org/spreadsheetml/2006/main" count="1871" uniqueCount="132">
  <si>
    <t>Austria</t>
  </si>
  <si>
    <t>AUT</t>
  </si>
  <si>
    <t>Country</t>
  </si>
  <si>
    <t>NA</t>
  </si>
  <si>
    <t>Belgium</t>
  </si>
  <si>
    <t>BEL</t>
  </si>
  <si>
    <t>Bulgaria</t>
  </si>
  <si>
    <t>BGR</t>
  </si>
  <si>
    <t>Croatia</t>
  </si>
  <si>
    <t>HRV</t>
  </si>
  <si>
    <t>Cyprus</t>
  </si>
  <si>
    <t>CYP</t>
  </si>
  <si>
    <t>Czech Republic</t>
  </si>
  <si>
    <t>CZE</t>
  </si>
  <si>
    <t>Denmark</t>
  </si>
  <si>
    <t>DNK</t>
  </si>
  <si>
    <t>Estonia</t>
  </si>
  <si>
    <t>EST</t>
  </si>
  <si>
    <t>Finland</t>
  </si>
  <si>
    <t>FIN</t>
  </si>
  <si>
    <t>France</t>
  </si>
  <si>
    <t>FRA</t>
  </si>
  <si>
    <t>Germany</t>
  </si>
  <si>
    <t>DEU</t>
  </si>
  <si>
    <t>Greece</t>
  </si>
  <si>
    <t>GRC</t>
  </si>
  <si>
    <t>Hungary</t>
  </si>
  <si>
    <t>HUN</t>
  </si>
  <si>
    <t>Ireland</t>
  </si>
  <si>
    <t>IRL</t>
  </si>
  <si>
    <t>Italy</t>
  </si>
  <si>
    <t>ITA</t>
  </si>
  <si>
    <t>Latvia</t>
  </si>
  <si>
    <t>LVA</t>
  </si>
  <si>
    <t>Lithuania</t>
  </si>
  <si>
    <t>LTU</t>
  </si>
  <si>
    <t>Luxembourg</t>
  </si>
  <si>
    <t>LUX</t>
  </si>
  <si>
    <t>Malta</t>
  </si>
  <si>
    <t>MLT</t>
  </si>
  <si>
    <t>Netherlands</t>
  </si>
  <si>
    <t>NLD</t>
  </si>
  <si>
    <t>Poland</t>
  </si>
  <si>
    <t>POL</t>
  </si>
  <si>
    <t>Portugal</t>
  </si>
  <si>
    <t>PRT</t>
  </si>
  <si>
    <t>Romania</t>
  </si>
  <si>
    <t>ROU</t>
  </si>
  <si>
    <t>Slovakia</t>
  </si>
  <si>
    <t>SVK</t>
  </si>
  <si>
    <t>Slovenia</t>
  </si>
  <si>
    <t>SVN</t>
  </si>
  <si>
    <t>Spain</t>
  </si>
  <si>
    <t>ESP</t>
  </si>
  <si>
    <t>Sweden</t>
  </si>
  <si>
    <t>SWE</t>
  </si>
  <si>
    <t>United Kingdom</t>
  </si>
  <si>
    <t>GBR</t>
  </si>
  <si>
    <t>2013Y</t>
  </si>
  <si>
    <t>Deposits from Customers (Full Sample)  [SNL KeyField: 254228]
Total deposits from customers excluding credit institutions. Contains data for all banks, irrespective of the reporting standards followed.
[Geographic Intelligence] / [ECB Consolidated Banking Statistics] / [Balance Sheet]</t>
  </si>
  <si>
    <t>SNLTable</t>
  </si>
  <si>
    <t xml:space="preserve">Market Name </t>
  </si>
  <si>
    <t xml:space="preserve">Market Key </t>
  </si>
  <si>
    <t xml:space="preserve">Market Type </t>
  </si>
  <si>
    <t xml:space="preserve">Country </t>
  </si>
  <si>
    <t>Nominal GDP ($B) (Reported)</t>
  </si>
  <si>
    <t>Population (M)</t>
  </si>
  <si>
    <t>Unemployment Rate (%)</t>
  </si>
  <si>
    <t>Median Household Income ($) (Reported)</t>
  </si>
  <si>
    <t>Bank Assets ($M) (Reported)</t>
  </si>
  <si>
    <t>Bank Deposits ($M) (Reported)</t>
  </si>
  <si>
    <t>FIN: Deposits Liabilities ($M) (Reported)</t>
  </si>
  <si>
    <t>Outstanding Deposits from Households (%)</t>
  </si>
  <si>
    <t>Outstanding Deposits from Non Financial Corp and Households (%)</t>
  </si>
  <si>
    <t>Total Deposits (Reported)</t>
  </si>
  <si>
    <t>Deposits from Customers (Full Sample) (Reported)</t>
  </si>
  <si>
    <t>2030</t>
  </si>
  <si>
    <t>MstRctMnth</t>
  </si>
  <si>
    <t>Dec. 2014</t>
  </si>
  <si>
    <t>All Banks</t>
  </si>
  <si>
    <t xml:space="preserve">      Over 5 Years</t>
  </si>
  <si>
    <t xml:space="preserve">      Over 1 and up to 5 Years</t>
  </si>
  <si>
    <t xml:space="preserve">      Up to 1 Year</t>
  </si>
  <si>
    <t xml:space="preserve">   To non-financial corporations</t>
  </si>
  <si>
    <t xml:space="preserve">      Consumer Credit and Other Loans over 5 Years</t>
  </si>
  <si>
    <t xml:space="preserve">      For House Purchase over 5 Years</t>
  </si>
  <si>
    <t xml:space="preserve">   To households</t>
  </si>
  <si>
    <t>Loans</t>
  </si>
  <si>
    <t xml:space="preserve">      Agreed Maturity up to 2 Years</t>
  </si>
  <si>
    <t xml:space="preserve">   From non-financial corporations</t>
  </si>
  <si>
    <t xml:space="preserve">      Agreed Maturity over 2 Years</t>
  </si>
  <si>
    <t xml:space="preserve">   From Households</t>
  </si>
  <si>
    <t>Deposits</t>
  </si>
  <si>
    <t>Outstanding Amounts (%)</t>
  </si>
  <si>
    <t xml:space="preserve">      Over €1M up to 1 Year Fixed</t>
  </si>
  <si>
    <t xml:space="preserve">      Up to €1M up to 1 Year Fixed</t>
  </si>
  <si>
    <t xml:space="preserve">      Over €1M 3 months-1 Year Fixed</t>
  </si>
  <si>
    <t xml:space="preserve">      Over €1M up to 3 Months Fixed</t>
  </si>
  <si>
    <t xml:space="preserve">      €250K-€1M 3 months-1 Year Fixed</t>
  </si>
  <si>
    <t xml:space="preserve">      €250K-€1M up to 3 Months Fixed</t>
  </si>
  <si>
    <t xml:space="preserve">      Up to €250K 3 Months-1 Year Fixed</t>
  </si>
  <si>
    <t xml:space="preserve">      Up to €250K up to 3 Months Fixed</t>
  </si>
  <si>
    <t xml:space="preserve">      Revolving Loans and Overdrafts</t>
  </si>
  <si>
    <t xml:space="preserve">      Sole Proprietors 1 Year Fixed</t>
  </si>
  <si>
    <t xml:space="preserve">      For House Purchase up to 1 Year Fixed</t>
  </si>
  <si>
    <t xml:space="preserve">      For Consumption 1-5 Years Fixed</t>
  </si>
  <si>
    <t xml:space="preserve">      For Consumption up to 1 Year Fixed</t>
  </si>
  <si>
    <t xml:space="preserve">      Extended Credit Card Debt</t>
  </si>
  <si>
    <t xml:space="preserve">      With Agreed Maturity up to 1 Year</t>
  </si>
  <si>
    <t xml:space="preserve">      Overnight</t>
  </si>
  <si>
    <t xml:space="preserve">      Redeemable at Notice up to 3 Months Notice</t>
  </si>
  <si>
    <t>New Business (%)</t>
  </si>
  <si>
    <t>Period Ended</t>
  </si>
  <si>
    <t>Nov. 2014</t>
  </si>
  <si>
    <t>Oct. 2014</t>
  </si>
  <si>
    <t>Sep. 2014</t>
  </si>
  <si>
    <t>Aug. 2014</t>
  </si>
  <si>
    <t>Jul. 2014</t>
  </si>
  <si>
    <t>Jun. 2014</t>
  </si>
  <si>
    <t>May 2014</t>
  </si>
  <si>
    <t>Apr. 2014</t>
  </si>
  <si>
    <t>Mar. 2014</t>
  </si>
  <si>
    <t>Feb. 2014</t>
  </si>
  <si>
    <t>Jan. 2014</t>
  </si>
  <si>
    <t>Dec. 2013</t>
  </si>
  <si>
    <t>MFI - Average Interest Rates</t>
  </si>
  <si>
    <t>Outstanding Deposits from Households Maturity up to 2 Years (%)</t>
  </si>
  <si>
    <t>Outstanding Deposits from Households Maturity over 2 Years (%)</t>
  </si>
  <si>
    <t>Outstanding Deposits from Non Financial Corp Maturity up to 2 Years (%)</t>
  </si>
  <si>
    <t>Outstanding Deposits from Non Financial Corp and Households Maturity up to 2 Years (%)</t>
  </si>
  <si>
    <t>Household Deposits (Reported)</t>
  </si>
  <si>
    <t>Desposits Adjusted</t>
  </si>
</sst>
</file>

<file path=xl/styles.xml><?xml version="1.0" encoding="utf-8"?>
<styleSheet xmlns="http://schemas.openxmlformats.org/spreadsheetml/2006/main">
  <numFmts count="6">
    <numFmt numFmtId="43" formatCode="_(* #,##0.00_);_(* \(#,##0.00\);_(* &quot;-&quot;??_);_(@_)"/>
    <numFmt numFmtId="164" formatCode="#,##0.0"/>
    <numFmt numFmtId="165" formatCode="###,##0.00;\(###,##0.00\)"/>
    <numFmt numFmtId="166" formatCode="0.0000"/>
    <numFmt numFmtId="167" formatCode="0.0"/>
    <numFmt numFmtId="170" formatCode="_(* #,##0_);_(* \(#,##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4"/>
      <color indexed="9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b/>
      <i/>
      <sz val="8"/>
      <color indexed="9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6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2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Protection="0">
      <alignment wrapText="1"/>
    </xf>
    <xf numFmtId="0" fontId="2" fillId="0" borderId="0" applyNumberFormat="0" applyFill="0" applyBorder="0" applyProtection="0">
      <alignment horizontal="justify" vertical="top" wrapText="1"/>
    </xf>
    <xf numFmtId="0" fontId="6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Protection="0">
      <alignment horizontal="center"/>
    </xf>
    <xf numFmtId="0" fontId="9" fillId="3" borderId="0" applyNumberFormat="0" applyBorder="0" applyAlignment="0" applyProtection="0"/>
    <xf numFmtId="0" fontId="2" fillId="0" borderId="0" applyNumberFormat="0" applyFont="0" applyFill="0" applyBorder="0" applyProtection="0">
      <alignment horizontal="right"/>
    </xf>
    <xf numFmtId="0" fontId="2" fillId="0" borderId="0" applyNumberFormat="0" applyFont="0" applyFill="0" applyBorder="0" applyProtection="0">
      <alignment horizontal="left"/>
    </xf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2" fillId="4" borderId="0" applyNumberFormat="0" applyFont="0" applyBorder="0" applyAlignment="0" applyProtection="0"/>
    <xf numFmtId="166" fontId="2" fillId="0" borderId="0" applyFont="0" applyFill="0" applyBorder="0" applyAlignment="0" applyProtection="0"/>
    <xf numFmtId="2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1" applyNumberFormat="0" applyFont="0" applyFill="0" applyAlignment="0" applyProtection="0"/>
  </cellStyleXfs>
  <cellXfs count="25"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 applyAlignment="1">
      <alignment horizontal="right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Alignment="1">
      <alignment horizontal="right" wrapText="1"/>
    </xf>
    <xf numFmtId="0" fontId="0" fillId="0" borderId="0" xfId="0" applyAlignment="1">
      <alignment horizontal="left" wrapText="1"/>
    </xf>
    <xf numFmtId="16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 wrapText="1"/>
    </xf>
    <xf numFmtId="3" fontId="0" fillId="0" borderId="0" xfId="0" applyNumberFormat="1" applyAlignment="1">
      <alignment horizontal="right" wrapText="1"/>
    </xf>
    <xf numFmtId="164" fontId="0" fillId="0" borderId="0" xfId="0" applyNumberFormat="1" applyAlignment="1">
      <alignment horizontal="left" wrapText="1"/>
    </xf>
    <xf numFmtId="4" fontId="0" fillId="0" borderId="0" xfId="0" applyNumberFormat="1" applyAlignment="1">
      <alignment horizontal="left" wrapText="1"/>
    </xf>
    <xf numFmtId="3" fontId="0" fillId="0" borderId="0" xfId="0" applyNumberFormat="1" applyAlignment="1">
      <alignment horizontal="left" wrapText="1"/>
    </xf>
    <xf numFmtId="43" fontId="0" fillId="0" borderId="0" xfId="1" applyFont="1"/>
    <xf numFmtId="0" fontId="2" fillId="0" borderId="0" xfId="2"/>
    <xf numFmtId="165" fontId="2" fillId="0" borderId="0" xfId="2" applyNumberFormat="1" applyFont="1" applyAlignment="1">
      <alignment horizontal="right"/>
    </xf>
    <xf numFmtId="0" fontId="2" fillId="0" borderId="0" xfId="2" applyFont="1"/>
    <xf numFmtId="0" fontId="3" fillId="0" borderId="0" xfId="2" applyFont="1"/>
    <xf numFmtId="14" fontId="2" fillId="0" borderId="0" xfId="2" applyNumberFormat="1" applyFont="1" applyAlignment="1">
      <alignment horizontal="right"/>
    </xf>
    <xf numFmtId="0" fontId="3" fillId="0" borderId="0" xfId="2" applyFont="1" applyAlignment="1">
      <alignment horizontal="center"/>
    </xf>
    <xf numFmtId="0" fontId="4" fillId="0" borderId="0" xfId="2" applyFont="1"/>
    <xf numFmtId="0" fontId="5" fillId="0" borderId="0" xfId="2" applyFont="1"/>
    <xf numFmtId="170" fontId="0" fillId="0" borderId="0" xfId="1" applyNumberFormat="1" applyFont="1"/>
    <xf numFmtId="170" fontId="0" fillId="0" borderId="0" xfId="1" applyNumberFormat="1" applyFont="1" applyAlignment="1">
      <alignment wrapText="1"/>
    </xf>
    <xf numFmtId="0" fontId="12" fillId="0" borderId="0" xfId="0" applyFont="1"/>
  </cellXfs>
  <cellStyles count="22">
    <cellStyle name="Comma" xfId="1" builtinId="3"/>
    <cellStyle name="HeadlineStyle" xfId="3"/>
    <cellStyle name="HeadlineStyleJustified" xfId="4"/>
    <cellStyle name="Normal" xfId="0" builtinId="0"/>
    <cellStyle name="Normal 2" xfId="2"/>
    <cellStyle name="Style 21" xfId="5"/>
    <cellStyle name="Style 22" xfId="6"/>
    <cellStyle name="Style 23" xfId="7"/>
    <cellStyle name="Style 24" xfId="8"/>
    <cellStyle name="Style 25" xfId="9"/>
    <cellStyle name="Style 26" xfId="10"/>
    <cellStyle name="Style 27" xfId="11"/>
    <cellStyle name="Style 28" xfId="12"/>
    <cellStyle name="Style 29" xfId="13"/>
    <cellStyle name="Style 30" xfId="14"/>
    <cellStyle name="Style 31" xfId="15"/>
    <cellStyle name="Style 32" xfId="16"/>
    <cellStyle name="Style 33" xfId="17"/>
    <cellStyle name="Style 34" xfId="18"/>
    <cellStyle name="Style 35" xfId="19"/>
    <cellStyle name="Style 36" xfId="20"/>
    <cellStyle name="Style 39" xfId="2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bar"/>
        <c:grouping val="clustered"/>
        <c:ser>
          <c:idx val="0"/>
          <c:order val="0"/>
          <c:cat>
            <c:strRef>
              <c:f>'Dep SNL (2) HC'!$B$10:$B$37</c:f>
              <c:strCache>
                <c:ptCount val="28"/>
                <c:pt idx="0">
                  <c:v>Germany</c:v>
                </c:pt>
                <c:pt idx="1">
                  <c:v>United Kingdom</c:v>
                </c:pt>
                <c:pt idx="2">
                  <c:v>France</c:v>
                </c:pt>
                <c:pt idx="3">
                  <c:v>Spain</c:v>
                </c:pt>
                <c:pt idx="4">
                  <c:v>Netherlands</c:v>
                </c:pt>
                <c:pt idx="5">
                  <c:v>Italy</c:v>
                </c:pt>
                <c:pt idx="6">
                  <c:v>Belgium</c:v>
                </c:pt>
                <c:pt idx="7">
                  <c:v>Ireland</c:v>
                </c:pt>
                <c:pt idx="8">
                  <c:v>Sweden</c:v>
                </c:pt>
                <c:pt idx="9">
                  <c:v>Austria</c:v>
                </c:pt>
                <c:pt idx="10">
                  <c:v>Denmark</c:v>
                </c:pt>
                <c:pt idx="11">
                  <c:v>Poland</c:v>
                </c:pt>
                <c:pt idx="12">
                  <c:v>Portugal</c:v>
                </c:pt>
                <c:pt idx="13">
                  <c:v>Luxembourg</c:v>
                </c:pt>
                <c:pt idx="14">
                  <c:v>Finland</c:v>
                </c:pt>
                <c:pt idx="15">
                  <c:v>Greece</c:v>
                </c:pt>
                <c:pt idx="16">
                  <c:v>Czech Republic</c:v>
                </c:pt>
                <c:pt idx="17">
                  <c:v>Hungary</c:v>
                </c:pt>
                <c:pt idx="18">
                  <c:v>Romania</c:v>
                </c:pt>
                <c:pt idx="19">
                  <c:v>Slovakia</c:v>
                </c:pt>
                <c:pt idx="20">
                  <c:v>Cyprus</c:v>
                </c:pt>
                <c:pt idx="21">
                  <c:v>Croatia</c:v>
                </c:pt>
                <c:pt idx="22">
                  <c:v>Bulgaria</c:v>
                </c:pt>
                <c:pt idx="23">
                  <c:v>Slovenia</c:v>
                </c:pt>
                <c:pt idx="24">
                  <c:v>Malta</c:v>
                </c:pt>
                <c:pt idx="25">
                  <c:v>Latvia</c:v>
                </c:pt>
                <c:pt idx="26">
                  <c:v>Lithuania</c:v>
                </c:pt>
                <c:pt idx="27">
                  <c:v>Estonia</c:v>
                </c:pt>
              </c:strCache>
            </c:strRef>
          </c:cat>
          <c:val>
            <c:numRef>
              <c:f>'Dep SNL (2) HC'!$V$10:$V$37</c:f>
              <c:numCache>
                <c:formatCode>_(* #,##0_);_(* \(#,##0\);_(* "-"??_);_(@_)</c:formatCode>
                <c:ptCount val="28"/>
                <c:pt idx="0">
                  <c:v>4147271</c:v>
                </c:pt>
                <c:pt idx="1">
                  <c:v>3705057</c:v>
                </c:pt>
                <c:pt idx="2">
                  <c:v>3453197</c:v>
                </c:pt>
                <c:pt idx="3">
                  <c:v>2580899</c:v>
                </c:pt>
                <c:pt idx="4">
                  <c:v>1811759</c:v>
                </c:pt>
                <c:pt idx="5">
                  <c:v>1540910</c:v>
                </c:pt>
                <c:pt idx="6">
                  <c:v>733225</c:v>
                </c:pt>
                <c:pt idx="7">
                  <c:v>504739</c:v>
                </c:pt>
                <c:pt idx="8">
                  <c:v>484534</c:v>
                </c:pt>
                <c:pt idx="9">
                  <c:v>426153</c:v>
                </c:pt>
                <c:pt idx="10">
                  <c:v>318084</c:v>
                </c:pt>
                <c:pt idx="11">
                  <c:v>301496</c:v>
                </c:pt>
                <c:pt idx="12">
                  <c:v>285335</c:v>
                </c:pt>
                <c:pt idx="13">
                  <c:v>280010.45600000001</c:v>
                </c:pt>
                <c:pt idx="14">
                  <c:v>226620</c:v>
                </c:pt>
                <c:pt idx="15">
                  <c:v>217633</c:v>
                </c:pt>
                <c:pt idx="16">
                  <c:v>154837</c:v>
                </c:pt>
                <c:pt idx="17">
                  <c:v>112632</c:v>
                </c:pt>
                <c:pt idx="18">
                  <c:v>72597</c:v>
                </c:pt>
                <c:pt idx="19">
                  <c:v>57127</c:v>
                </c:pt>
                <c:pt idx="20">
                  <c:v>49475.553999999996</c:v>
                </c:pt>
                <c:pt idx="21">
                  <c:v>33575.063000000002</c:v>
                </c:pt>
                <c:pt idx="22">
                  <c:v>30741</c:v>
                </c:pt>
                <c:pt idx="23">
                  <c:v>24668.258999999998</c:v>
                </c:pt>
                <c:pt idx="24">
                  <c:v>22099.582999999999</c:v>
                </c:pt>
                <c:pt idx="25">
                  <c:v>19717.486000000001</c:v>
                </c:pt>
                <c:pt idx="26">
                  <c:v>13749.724</c:v>
                </c:pt>
                <c:pt idx="27">
                  <c:v>13620.302</c:v>
                </c:pt>
              </c:numCache>
            </c:numRef>
          </c:val>
        </c:ser>
        <c:axId val="444684544"/>
        <c:axId val="740660352"/>
      </c:barChart>
      <c:catAx>
        <c:axId val="444684544"/>
        <c:scaling>
          <c:orientation val="minMax"/>
        </c:scaling>
        <c:axPos val="l"/>
        <c:tickLblPos val="nextTo"/>
        <c:crossAx val="740660352"/>
        <c:crosses val="autoZero"/>
        <c:auto val="1"/>
        <c:lblAlgn val="ctr"/>
        <c:lblOffset val="100"/>
      </c:catAx>
      <c:valAx>
        <c:axId val="740660352"/>
        <c:scaling>
          <c:orientation val="minMax"/>
        </c:scaling>
        <c:axPos val="b"/>
        <c:majorGridlines/>
        <c:numFmt formatCode="_(* #,##0_);_(* \(#,##0\);_(* &quot;-&quot;??_);_(@_)" sourceLinked="1"/>
        <c:tickLblPos val="nextTo"/>
        <c:crossAx val="444684544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171450</xdr:colOff>
      <xdr:row>25</xdr:row>
      <xdr:rowOff>19049</xdr:rowOff>
    </xdr:from>
    <xdr:to>
      <xdr:col>18</xdr:col>
      <xdr:colOff>238125</xdr:colOff>
      <xdr:row>48</xdr:row>
      <xdr:rowOff>66674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%20(x86)/SNL%20Financial/SNLxl/SNLXLAddin.xla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definedNames>
      <definedName name="snldata"/>
      <definedName name="SNLLabel"/>
      <definedName name="SNLTable"/>
    </defined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Y39"/>
  <sheetViews>
    <sheetView topLeftCell="A6" workbookViewId="0">
      <selection activeCell="J8" sqref="J8"/>
    </sheetView>
  </sheetViews>
  <sheetFormatPr defaultRowHeight="15"/>
  <cols>
    <col min="1" max="1" width="11.42578125" bestFit="1" customWidth="1"/>
    <col min="2" max="2" width="15.42578125" bestFit="1" customWidth="1"/>
    <col min="3" max="3" width="11.42578125" bestFit="1" customWidth="1"/>
    <col min="4" max="4" width="12.42578125" bestFit="1" customWidth="1"/>
    <col min="5" max="5" width="11.42578125" bestFit="1" customWidth="1"/>
    <col min="6" max="6" width="15.42578125" bestFit="1" customWidth="1"/>
    <col min="7" max="13" width="9.42578125" customWidth="1"/>
    <col min="14" max="14" width="9.28515625" bestFit="1" customWidth="1"/>
    <col min="15" max="24" width="9.42578125" customWidth="1"/>
    <col min="25" max="25" width="14.7109375" customWidth="1"/>
  </cols>
  <sheetData>
    <row r="4" spans="1:25">
      <c r="A4" s="3"/>
      <c r="B4" s="3"/>
      <c r="C4" s="3"/>
      <c r="D4" s="3"/>
      <c r="E4" s="3"/>
      <c r="F4" s="3"/>
      <c r="G4" s="3"/>
      <c r="H4" s="3"/>
      <c r="I4" s="3"/>
    </row>
    <row r="5" spans="1:25" s="4" customFormat="1" ht="375">
      <c r="B5" s="4" t="str">
        <f>[1]!SNLTable(227539,$C$10:$C$37,$D$7:$Y$7,,,"Options:Curr=,Mag=,ConvMethod=")</f>
        <v>SNLTable</v>
      </c>
      <c r="Y5" s="4" t="s">
        <v>59</v>
      </c>
    </row>
    <row r="6" spans="1:25" s="4" customFormat="1" ht="90">
      <c r="B6" s="4" t="str">
        <f>[1]!SNLLabel(227539,227545,"Options:Curr=,Mag=,ConvMethod=")</f>
        <v xml:space="preserve">Market Name </v>
      </c>
      <c r="C6" s="4" t="str">
        <f>[1]!SNLLabel(227539,227544,"Options:Curr=,Mag=,ConvMethod=")</f>
        <v xml:space="preserve">Market Key </v>
      </c>
      <c r="D6" s="4" t="str">
        <f>[1]!SNLLabel(227539,$D$7,$D$8,$D$9,"Options:Curr=,Mag=,ConvMethod=")</f>
        <v xml:space="preserve">Market Type </v>
      </c>
      <c r="E6" s="4" t="str">
        <f>[1]!SNLLabel(227539,$E$7,$E$8,$E$9,"Options:Curr=,Mag=,ConvMethod=")</f>
        <v xml:space="preserve">Market Key </v>
      </c>
      <c r="F6" s="4" t="str">
        <f>[1]!SNLLabel(227539,$F$7,$F$8,$F$9,"Options:Curr=,Mag=,ConvMethod=")</f>
        <v xml:space="preserve">Country </v>
      </c>
      <c r="G6" s="4" t="str">
        <f>[1]!SNLLabel(227539,$G$7,$G$8,$G$9,"Options:Curr=,Mag=,ConvMethod=")</f>
        <v>Nominal GDP ($B) (Reported)</v>
      </c>
      <c r="H6" s="4" t="str">
        <f>[1]!SNLLabel(227539,$H$7,$H$8,$H$9,"Options:Curr=,Mag=,ConvMethod=")</f>
        <v>Population (M)</v>
      </c>
      <c r="I6" s="4" t="str">
        <f>[1]!SNLLabel(227539,$I$7,$I$8,$I$9,"Options:Curr=,Mag=,ConvMethod=")</f>
        <v>Unemployment Rate (%)</v>
      </c>
      <c r="J6" s="4" t="str">
        <f>[1]!SNLLabel(227539,$J$7,$J$8,$J$9,"Options:Curr=,Mag=,ConvMethod=")</f>
        <v>Median Household Income ($) (Reported)</v>
      </c>
      <c r="K6" s="4" t="str">
        <f>[1]!SNLLabel(227539,$K$7,$K$8,$K$9,"Options:Curr=,Mag=,ConvMethod=")</f>
        <v>Bank Assets ($M) (Reported)</v>
      </c>
      <c r="L6" s="4" t="str">
        <f>[1]!SNLLabel(227539,$L$7,$L$8,$L$9,"Options:Curr=,Mag=,ConvMethod=")</f>
        <v>Bank Deposits ($M) (Reported)</v>
      </c>
      <c r="M6" s="4" t="str">
        <f>[1]!SNLLabel(227539,$M$7,$M$8,$M$9,"Options:Curr=,Mag=,ConvMethod=")</f>
        <v>FIN: Deposits Liabilities ($M) (Reported)</v>
      </c>
      <c r="N6" s="4" t="str">
        <f>[1]!SNLLabel(227539,$N$7,$N$8,$N$9,"Options:Curr=,Mag=,ConvMethod=")</f>
        <v>Household Deposits (Reported)</v>
      </c>
      <c r="T6" s="4" t="str">
        <f>[1]!SNLLabel(227539,$T$7,$T$8,$T$9,"Options:Curr=,Mag=,ConvMethod=")</f>
        <v>Outstanding Deposits from Households (%)</v>
      </c>
      <c r="U6" s="4" t="str">
        <f>[1]!SNLLabel(227539,$U$7,$U$8,$U$9,"Options:Curr=,Mag=,ConvMethod=")</f>
        <v>Outstanding Deposits from Non Financial Corp and Households (%)</v>
      </c>
      <c r="V6" s="4" t="str">
        <f>[1]!SNLLabel(227539,$V$7,$V$8,$V$9,"Options:Curr=,Mag=,ConvMethod=")</f>
        <v>Bank Deposits ($M) (Reported)</v>
      </c>
      <c r="W6" s="4" t="str">
        <f>[1]!SNLLabel(227539,$W$7,$W$8,$W$9,"Options:Curr=,Mag=,ConvMethod=")</f>
        <v>FIN: Deposits Liabilities ($M) (Reported)</v>
      </c>
      <c r="X6" s="4" t="str">
        <f>[1]!SNLLabel(227539,$X$7,$X$8,$X$9,"Options:Curr=,Mag=,ConvMethod=")</f>
        <v>Total Deposits (Reported)</v>
      </c>
      <c r="Y6" s="4" t="str">
        <f>[1]!SNLLabel(227539,$Y$7,$Y$8,$Y$9,"Options:Curr=,Mag=,ConvMethod=")</f>
        <v>Deposits from Customers (Full Sample) (Reported)</v>
      </c>
    </row>
    <row r="7" spans="1:25" s="4" customFormat="1">
      <c r="A7" s="5"/>
      <c r="B7" s="5"/>
      <c r="C7" s="5"/>
      <c r="D7" s="5">
        <v>227546</v>
      </c>
      <c r="E7" s="5">
        <v>227544</v>
      </c>
      <c r="F7" s="5">
        <v>227550</v>
      </c>
      <c r="G7" s="5">
        <v>242349</v>
      </c>
      <c r="H7" s="5">
        <v>242350</v>
      </c>
      <c r="I7" s="5">
        <v>242353</v>
      </c>
      <c r="J7" s="4">
        <v>242368</v>
      </c>
      <c r="K7" s="4">
        <v>246457</v>
      </c>
      <c r="L7" s="4">
        <v>246461</v>
      </c>
      <c r="M7" s="4">
        <v>246496</v>
      </c>
      <c r="N7" s="4">
        <v>254831</v>
      </c>
      <c r="T7" s="4">
        <v>249667</v>
      </c>
      <c r="U7" s="4">
        <v>249663</v>
      </c>
      <c r="V7" s="4">
        <v>246461</v>
      </c>
      <c r="W7" s="4">
        <v>246496</v>
      </c>
      <c r="X7" s="4">
        <v>254804</v>
      </c>
      <c r="Y7" s="4">
        <v>254228</v>
      </c>
    </row>
    <row r="8" spans="1:25" s="4" customFormat="1">
      <c r="A8" s="5"/>
      <c r="B8" s="5"/>
      <c r="C8" s="5"/>
      <c r="D8" s="5"/>
      <c r="E8" s="5"/>
      <c r="F8" s="5"/>
      <c r="G8" s="5" t="str">
        <f>[1]!SNLLabel(227539,$G$7,"&lt;&gt;12/31/2030")</f>
        <v>2030</v>
      </c>
      <c r="H8" s="5" t="str">
        <f>[1]!SNLLabel(227539,$H$7,"&lt;&gt;12/31/2030")</f>
        <v>2030</v>
      </c>
      <c r="I8" s="5" t="str">
        <f>[1]!SNLLabel(227539,$I$7,"&lt;&gt;12/31/2030")</f>
        <v>2030</v>
      </c>
      <c r="J8" s="5" t="str">
        <f>[1]!SNLLabel(227539,$I$7,"&lt;&gt;12/31/2030")</f>
        <v>2030</v>
      </c>
      <c r="K8" s="5" t="str">
        <f>[1]!SNLLabel(227539,$K$7,"&lt;&gt;12/31/2030")</f>
        <v>2030</v>
      </c>
      <c r="L8" s="5" t="str">
        <f>[1]!SNLLabel(227539,$L$7,"&lt;&gt;12/31/2030")</f>
        <v>2030</v>
      </c>
      <c r="M8" s="5" t="str">
        <f>[1]!SNLLabel(227539,$M$7,"&lt;&gt;12/31/2030")</f>
        <v>2030</v>
      </c>
      <c r="N8" s="5" t="str">
        <f>[1]!SNLLabel(227539,$N$7,"&lt;&gt;2014M12")</f>
        <v>Dec. 2014</v>
      </c>
      <c r="O8" s="5"/>
      <c r="P8" s="5"/>
      <c r="Q8" s="5"/>
      <c r="R8" s="5"/>
      <c r="S8" s="5"/>
      <c r="T8" s="5" t="str">
        <f>[1]!SNLLabel(227539,$T$7,"&lt;&gt;MRM")</f>
        <v>MstRctMnth</v>
      </c>
      <c r="U8" s="5" t="str">
        <f>[1]!SNLLabel(227539,$U$7,"&lt;&gt;MRM")</f>
        <v>MstRctMnth</v>
      </c>
      <c r="V8" s="5" t="str">
        <f>[1]!SNLLabel(227539,$V$7,"&lt;&gt;12/31/2030")</f>
        <v>2030</v>
      </c>
      <c r="W8" s="5" t="str">
        <f>[1]!SNLLabel(227539,$W$7,"&lt;&gt;12/31/2030")</f>
        <v>2030</v>
      </c>
      <c r="X8" s="5" t="str">
        <f>[1]!SNLLabel(227539,$X$7,"&lt;&gt;2014M12")</f>
        <v>Dec. 2014</v>
      </c>
      <c r="Y8" s="5" t="s">
        <v>58</v>
      </c>
    </row>
    <row r="9" spans="1:25" s="4" customFormat="1">
      <c r="A9" s="6"/>
      <c r="B9" s="7"/>
      <c r="C9" s="7"/>
      <c r="D9" s="8"/>
      <c r="E9" s="9"/>
      <c r="F9" s="7"/>
      <c r="G9" s="7"/>
      <c r="H9" s="7"/>
      <c r="I9" s="8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 t="str">
        <f>[1]!SNLLabel(227539,$Y$7,,"&lt;&gt;1")</f>
        <v>All Banks</v>
      </c>
    </row>
    <row r="10" spans="1:25" s="4" customFormat="1">
      <c r="A10" s="5"/>
      <c r="B10" s="10" t="s">
        <v>0</v>
      </c>
      <c r="C10" s="10" t="s">
        <v>1</v>
      </c>
      <c r="D10" s="11" t="s">
        <v>2</v>
      </c>
      <c r="E10" s="12" t="s">
        <v>1</v>
      </c>
      <c r="F10" s="10" t="s">
        <v>0</v>
      </c>
      <c r="G10" s="7">
        <v>625.4</v>
      </c>
      <c r="H10" s="7">
        <v>8.98</v>
      </c>
      <c r="I10" s="8" t="s">
        <v>3</v>
      </c>
      <c r="J10" s="9">
        <v>62180</v>
      </c>
      <c r="K10" s="7" t="s">
        <v>3</v>
      </c>
      <c r="L10" s="7" t="s">
        <v>3</v>
      </c>
      <c r="M10" s="7" t="s">
        <v>3</v>
      </c>
      <c r="N10" s="7" t="s">
        <v>3</v>
      </c>
      <c r="O10" s="7"/>
      <c r="P10" s="7"/>
      <c r="Q10" s="7"/>
      <c r="R10" s="7"/>
      <c r="S10" s="7"/>
      <c r="T10" s="8">
        <v>0.87</v>
      </c>
      <c r="U10" s="8">
        <v>0.85</v>
      </c>
      <c r="V10" s="7" t="s">
        <v>3</v>
      </c>
      <c r="W10" s="7" t="s">
        <v>3</v>
      </c>
      <c r="X10" s="9" t="s">
        <v>3</v>
      </c>
      <c r="Y10" s="9">
        <v>541454028</v>
      </c>
    </row>
    <row r="11" spans="1:25">
      <c r="A11" s="5"/>
      <c r="B11" s="10" t="s">
        <v>4</v>
      </c>
      <c r="C11" s="10" t="s">
        <v>5</v>
      </c>
      <c r="D11" s="11" t="s">
        <v>2</v>
      </c>
      <c r="E11" s="12" t="s">
        <v>5</v>
      </c>
      <c r="F11" s="10" t="s">
        <v>4</v>
      </c>
      <c r="G11" s="7">
        <v>664.8</v>
      </c>
      <c r="H11" s="7">
        <v>11</v>
      </c>
      <c r="I11" s="8" t="s">
        <v>3</v>
      </c>
      <c r="J11" s="9">
        <v>59770</v>
      </c>
      <c r="K11" s="7" t="s">
        <v>3</v>
      </c>
      <c r="L11" s="7" t="s">
        <v>3</v>
      </c>
      <c r="M11" s="7" t="s">
        <v>3</v>
      </c>
      <c r="N11" s="7" t="s">
        <v>3</v>
      </c>
      <c r="O11" s="7"/>
      <c r="P11" s="7"/>
      <c r="Q11" s="7"/>
      <c r="R11" s="7"/>
      <c r="S11" s="7"/>
      <c r="T11" s="8">
        <v>2.4900000000000002</v>
      </c>
      <c r="U11" s="8">
        <v>1.87</v>
      </c>
      <c r="V11" s="7" t="s">
        <v>3</v>
      </c>
      <c r="W11" s="7" t="s">
        <v>3</v>
      </c>
      <c r="X11" s="9" t="s">
        <v>3</v>
      </c>
      <c r="Y11" s="9">
        <v>536894120</v>
      </c>
    </row>
    <row r="12" spans="1:25">
      <c r="A12" s="6"/>
      <c r="B12" s="10" t="s">
        <v>6</v>
      </c>
      <c r="C12" s="10" t="s">
        <v>7</v>
      </c>
      <c r="D12" s="10" t="s">
        <v>2</v>
      </c>
      <c r="E12" s="11" t="s">
        <v>7</v>
      </c>
      <c r="F12" s="12" t="s">
        <v>6</v>
      </c>
      <c r="G12" s="7" t="s">
        <v>3</v>
      </c>
      <c r="H12" s="7" t="s">
        <v>3</v>
      </c>
      <c r="I12" s="8" t="s">
        <v>3</v>
      </c>
      <c r="J12" s="9">
        <v>13620</v>
      </c>
      <c r="K12" s="7" t="s">
        <v>3</v>
      </c>
      <c r="L12" s="7" t="s">
        <v>3</v>
      </c>
      <c r="M12" s="7" t="s">
        <v>3</v>
      </c>
      <c r="N12" s="7" t="s">
        <v>3</v>
      </c>
      <c r="O12" s="7"/>
      <c r="P12" s="7"/>
      <c r="Q12" s="7"/>
      <c r="R12" s="7"/>
      <c r="S12" s="7"/>
      <c r="T12" s="8" t="s">
        <v>3</v>
      </c>
      <c r="U12" s="8" t="s">
        <v>3</v>
      </c>
      <c r="V12" s="7" t="s">
        <v>3</v>
      </c>
      <c r="W12" s="7" t="s">
        <v>3</v>
      </c>
      <c r="X12" s="9" t="s">
        <v>3</v>
      </c>
      <c r="Y12" s="9">
        <v>31988521</v>
      </c>
    </row>
    <row r="13" spans="1:25">
      <c r="A13" s="6"/>
      <c r="B13" s="10" t="s">
        <v>8</v>
      </c>
      <c r="C13" s="10" t="s">
        <v>9</v>
      </c>
      <c r="D13" s="10" t="s">
        <v>2</v>
      </c>
      <c r="E13" s="11" t="s">
        <v>9</v>
      </c>
      <c r="F13" s="12" t="s">
        <v>8</v>
      </c>
      <c r="G13" s="7" t="s">
        <v>3</v>
      </c>
      <c r="H13" s="7" t="s">
        <v>3</v>
      </c>
      <c r="I13" s="8" t="s">
        <v>3</v>
      </c>
      <c r="J13" s="9" t="s">
        <v>3</v>
      </c>
      <c r="K13" s="7" t="s">
        <v>3</v>
      </c>
      <c r="L13" s="7" t="s">
        <v>3</v>
      </c>
      <c r="M13" s="7" t="s">
        <v>3</v>
      </c>
      <c r="N13" s="7" t="s">
        <v>3</v>
      </c>
      <c r="O13" s="7"/>
      <c r="P13" s="7"/>
      <c r="Q13" s="7"/>
      <c r="R13" s="7"/>
      <c r="S13" s="7"/>
      <c r="T13" s="8" t="s">
        <v>3</v>
      </c>
      <c r="U13" s="8" t="s">
        <v>3</v>
      </c>
      <c r="V13" s="7" t="s">
        <v>3</v>
      </c>
      <c r="W13" s="7" t="s">
        <v>3</v>
      </c>
      <c r="X13" s="9" t="s">
        <v>3</v>
      </c>
      <c r="Y13" s="9">
        <v>33575063</v>
      </c>
    </row>
    <row r="14" spans="1:25">
      <c r="A14" s="6"/>
      <c r="B14" s="10" t="s">
        <v>10</v>
      </c>
      <c r="C14" s="10" t="s">
        <v>11</v>
      </c>
      <c r="D14" s="10" t="s">
        <v>2</v>
      </c>
      <c r="E14" s="11" t="s">
        <v>11</v>
      </c>
      <c r="F14" s="12" t="s">
        <v>10</v>
      </c>
      <c r="G14" s="7">
        <v>34.08</v>
      </c>
      <c r="H14" s="7">
        <v>0.96</v>
      </c>
      <c r="I14" s="8" t="s">
        <v>3</v>
      </c>
      <c r="J14" s="9" t="s">
        <v>3</v>
      </c>
      <c r="K14" s="7" t="s">
        <v>3</v>
      </c>
      <c r="L14" s="7" t="s">
        <v>3</v>
      </c>
      <c r="M14" s="7" t="s">
        <v>3</v>
      </c>
      <c r="N14" s="7" t="s">
        <v>3</v>
      </c>
      <c r="O14" s="7"/>
      <c r="P14" s="7"/>
      <c r="Q14" s="7"/>
      <c r="R14" s="7"/>
      <c r="S14" s="7"/>
      <c r="T14" s="8">
        <v>2.79</v>
      </c>
      <c r="U14" s="8">
        <v>2.78</v>
      </c>
      <c r="V14" s="7" t="s">
        <v>3</v>
      </c>
      <c r="W14" s="7" t="s">
        <v>3</v>
      </c>
      <c r="X14" s="9" t="s">
        <v>3</v>
      </c>
      <c r="Y14" s="9">
        <v>49475554</v>
      </c>
    </row>
    <row r="15" spans="1:25">
      <c r="A15" s="6"/>
      <c r="B15" s="10" t="s">
        <v>12</v>
      </c>
      <c r="C15" s="10" t="s">
        <v>13</v>
      </c>
      <c r="D15" s="10" t="s">
        <v>2</v>
      </c>
      <c r="E15" s="11" t="s">
        <v>13</v>
      </c>
      <c r="F15" s="12" t="s">
        <v>12</v>
      </c>
      <c r="G15" s="7">
        <v>598.1</v>
      </c>
      <c r="H15" s="7">
        <v>11.08</v>
      </c>
      <c r="I15" s="8" t="s">
        <v>3</v>
      </c>
      <c r="J15" s="9">
        <v>23210</v>
      </c>
      <c r="K15" s="7" t="s">
        <v>3</v>
      </c>
      <c r="L15" s="7" t="s">
        <v>3</v>
      </c>
      <c r="M15" s="7" t="s">
        <v>3</v>
      </c>
      <c r="N15" s="7" t="s">
        <v>3</v>
      </c>
      <c r="O15" s="7"/>
      <c r="P15" s="7"/>
      <c r="Q15" s="7"/>
      <c r="R15" s="7"/>
      <c r="S15" s="7"/>
      <c r="T15" s="8" t="s">
        <v>3</v>
      </c>
      <c r="U15" s="8" t="s">
        <v>3</v>
      </c>
      <c r="V15" s="7" t="s">
        <v>3</v>
      </c>
      <c r="W15" s="7" t="s">
        <v>3</v>
      </c>
      <c r="X15" s="9" t="s">
        <v>3</v>
      </c>
      <c r="Y15" s="9">
        <v>127698900</v>
      </c>
    </row>
    <row r="16" spans="1:25">
      <c r="A16" s="6"/>
      <c r="B16" s="10" t="s">
        <v>14</v>
      </c>
      <c r="C16" s="10" t="s">
        <v>15</v>
      </c>
      <c r="D16" s="10" t="s">
        <v>2</v>
      </c>
      <c r="E16" s="11" t="s">
        <v>15</v>
      </c>
      <c r="F16" s="12" t="s">
        <v>14</v>
      </c>
      <c r="G16" s="7">
        <v>603.70000000000005</v>
      </c>
      <c r="H16" s="7">
        <v>6.01</v>
      </c>
      <c r="I16" s="8" t="s">
        <v>3</v>
      </c>
      <c r="J16" s="9">
        <v>55460</v>
      </c>
      <c r="K16" s="7" t="s">
        <v>3</v>
      </c>
      <c r="L16" s="7" t="s">
        <v>3</v>
      </c>
      <c r="M16" s="7" t="s">
        <v>3</v>
      </c>
      <c r="N16" s="7" t="s">
        <v>3</v>
      </c>
      <c r="O16" s="7"/>
      <c r="P16" s="7"/>
      <c r="Q16" s="7"/>
      <c r="R16" s="7"/>
      <c r="S16" s="7"/>
      <c r="T16" s="8" t="s">
        <v>3</v>
      </c>
      <c r="U16" s="8" t="s">
        <v>3</v>
      </c>
      <c r="V16" s="7" t="s">
        <v>3</v>
      </c>
      <c r="W16" s="7" t="s">
        <v>3</v>
      </c>
      <c r="X16" s="9" t="s">
        <v>3</v>
      </c>
      <c r="Y16" s="9">
        <v>241856911</v>
      </c>
    </row>
    <row r="17" spans="1:25">
      <c r="A17" s="6"/>
      <c r="B17" s="10" t="s">
        <v>16</v>
      </c>
      <c r="C17" s="10" t="s">
        <v>17</v>
      </c>
      <c r="D17" s="10" t="s">
        <v>2</v>
      </c>
      <c r="E17" s="11" t="s">
        <v>17</v>
      </c>
      <c r="F17" s="12" t="s">
        <v>16</v>
      </c>
      <c r="G17" s="7" t="s">
        <v>3</v>
      </c>
      <c r="H17" s="7" t="s">
        <v>3</v>
      </c>
      <c r="I17" s="8" t="s">
        <v>3</v>
      </c>
      <c r="J17" s="9" t="s">
        <v>3</v>
      </c>
      <c r="K17" s="7" t="s">
        <v>3</v>
      </c>
      <c r="L17" s="7" t="s">
        <v>3</v>
      </c>
      <c r="M17" s="7" t="s">
        <v>3</v>
      </c>
      <c r="N17" s="7" t="s">
        <v>3</v>
      </c>
      <c r="O17" s="7"/>
      <c r="P17" s="7"/>
      <c r="Q17" s="7"/>
      <c r="R17" s="7"/>
      <c r="S17" s="7"/>
      <c r="T17" s="8">
        <v>0.77</v>
      </c>
      <c r="U17" s="8">
        <v>0.73</v>
      </c>
      <c r="V17" s="7" t="s">
        <v>3</v>
      </c>
      <c r="W17" s="7" t="s">
        <v>3</v>
      </c>
      <c r="X17" s="9" t="s">
        <v>3</v>
      </c>
      <c r="Y17" s="9">
        <v>13620302</v>
      </c>
    </row>
    <row r="18" spans="1:25">
      <c r="A18" s="6"/>
      <c r="B18" s="10" t="s">
        <v>18</v>
      </c>
      <c r="C18" s="10" t="s">
        <v>19</v>
      </c>
      <c r="D18" s="10" t="s">
        <v>2</v>
      </c>
      <c r="E18" s="11" t="s">
        <v>19</v>
      </c>
      <c r="F18" s="12" t="s">
        <v>18</v>
      </c>
      <c r="G18" s="7">
        <v>508.7</v>
      </c>
      <c r="H18" s="7">
        <v>5.65</v>
      </c>
      <c r="I18" s="8" t="s">
        <v>3</v>
      </c>
      <c r="J18" s="9">
        <v>58110</v>
      </c>
      <c r="K18" s="7" t="s">
        <v>3</v>
      </c>
      <c r="L18" s="7" t="s">
        <v>3</v>
      </c>
      <c r="M18" s="7" t="s">
        <v>3</v>
      </c>
      <c r="N18" s="7" t="s">
        <v>3</v>
      </c>
      <c r="O18" s="7"/>
      <c r="P18" s="7"/>
      <c r="Q18" s="7"/>
      <c r="R18" s="7"/>
      <c r="S18" s="7"/>
      <c r="T18" s="8">
        <v>1.17</v>
      </c>
      <c r="U18" s="8">
        <v>1.1200000000000001</v>
      </c>
      <c r="V18" s="7" t="s">
        <v>3</v>
      </c>
      <c r="W18" s="7" t="s">
        <v>3</v>
      </c>
      <c r="X18" s="9" t="s">
        <v>3</v>
      </c>
      <c r="Y18" s="9">
        <v>178389247</v>
      </c>
    </row>
    <row r="19" spans="1:25">
      <c r="A19" s="6"/>
      <c r="B19" s="10" t="s">
        <v>20</v>
      </c>
      <c r="C19" s="10" t="s">
        <v>21</v>
      </c>
      <c r="D19" s="10" t="s">
        <v>2</v>
      </c>
      <c r="E19" s="11" t="s">
        <v>21</v>
      </c>
      <c r="F19" s="12" t="s">
        <v>20</v>
      </c>
      <c r="G19" s="7">
        <v>4663</v>
      </c>
      <c r="H19" s="7">
        <v>69.290000000000006</v>
      </c>
      <c r="I19" s="8" t="s">
        <v>3</v>
      </c>
      <c r="J19" s="9">
        <v>58360</v>
      </c>
      <c r="K19" s="7" t="s">
        <v>3</v>
      </c>
      <c r="L19" s="7" t="s">
        <v>3</v>
      </c>
      <c r="M19" s="7" t="s">
        <v>3</v>
      </c>
      <c r="N19" s="7" t="s">
        <v>3</v>
      </c>
      <c r="O19" s="7"/>
      <c r="P19" s="7"/>
      <c r="Q19" s="7"/>
      <c r="R19" s="7"/>
      <c r="S19" s="7"/>
      <c r="T19" s="8">
        <v>2.87</v>
      </c>
      <c r="U19" s="8">
        <v>2.57</v>
      </c>
      <c r="V19" s="7" t="s">
        <v>3</v>
      </c>
      <c r="W19" s="7" t="s">
        <v>3</v>
      </c>
      <c r="X19" s="9" t="s">
        <v>3</v>
      </c>
      <c r="Y19" s="9">
        <v>2625001225</v>
      </c>
    </row>
    <row r="20" spans="1:25">
      <c r="A20" s="6"/>
      <c r="B20" s="10" t="s">
        <v>22</v>
      </c>
      <c r="C20" s="10" t="s">
        <v>23</v>
      </c>
      <c r="D20" s="10" t="s">
        <v>2</v>
      </c>
      <c r="E20" s="11" t="s">
        <v>23</v>
      </c>
      <c r="F20" s="12" t="s">
        <v>22</v>
      </c>
      <c r="G20" s="7">
        <v>6112</v>
      </c>
      <c r="H20" s="7">
        <v>78.989999999999995</v>
      </c>
      <c r="I20" s="8" t="s">
        <v>3</v>
      </c>
      <c r="J20" s="9">
        <v>48580</v>
      </c>
      <c r="K20" s="7" t="s">
        <v>3</v>
      </c>
      <c r="L20" s="7" t="s">
        <v>3</v>
      </c>
      <c r="M20" s="7" t="s">
        <v>3</v>
      </c>
      <c r="N20" s="7" t="s">
        <v>3</v>
      </c>
      <c r="O20" s="7"/>
      <c r="P20" s="7"/>
      <c r="Q20" s="7"/>
      <c r="R20" s="7"/>
      <c r="S20" s="7"/>
      <c r="T20" s="8">
        <v>1.49</v>
      </c>
      <c r="U20" s="8">
        <v>1.33</v>
      </c>
      <c r="V20" s="7" t="s">
        <v>3</v>
      </c>
      <c r="W20" s="7" t="s">
        <v>3</v>
      </c>
      <c r="X20" s="9" t="s">
        <v>3</v>
      </c>
      <c r="Y20" s="9">
        <v>2882713786</v>
      </c>
    </row>
    <row r="21" spans="1:25">
      <c r="A21" s="6"/>
      <c r="B21" s="10" t="s">
        <v>24</v>
      </c>
      <c r="C21" s="10" t="s">
        <v>25</v>
      </c>
      <c r="D21" s="10" t="s">
        <v>2</v>
      </c>
      <c r="E21" s="11" t="s">
        <v>25</v>
      </c>
      <c r="F21" s="12" t="s">
        <v>24</v>
      </c>
      <c r="G21" s="7">
        <v>424.4</v>
      </c>
      <c r="H21" s="7">
        <v>10.98</v>
      </c>
      <c r="I21" s="8" t="s">
        <v>3</v>
      </c>
      <c r="J21" s="9">
        <v>40280</v>
      </c>
      <c r="K21" s="7" t="s">
        <v>3</v>
      </c>
      <c r="L21" s="7" t="s">
        <v>3</v>
      </c>
      <c r="M21" s="7" t="s">
        <v>3</v>
      </c>
      <c r="N21" s="7" t="s">
        <v>3</v>
      </c>
      <c r="O21" s="7"/>
      <c r="P21" s="7"/>
      <c r="Q21" s="7"/>
      <c r="R21" s="7"/>
      <c r="S21" s="7"/>
      <c r="T21" s="8">
        <v>2.13</v>
      </c>
      <c r="U21" s="8">
        <v>2.12</v>
      </c>
      <c r="V21" s="7" t="s">
        <v>3</v>
      </c>
      <c r="W21" s="7" t="s">
        <v>3</v>
      </c>
      <c r="X21" s="9" t="s">
        <v>3</v>
      </c>
      <c r="Y21" s="9">
        <v>207869673</v>
      </c>
    </row>
    <row r="22" spans="1:25">
      <c r="A22" s="6"/>
      <c r="B22" s="10" t="s">
        <v>26</v>
      </c>
      <c r="C22" s="10" t="s">
        <v>27</v>
      </c>
      <c r="D22" s="10" t="s">
        <v>2</v>
      </c>
      <c r="E22" s="11" t="s">
        <v>27</v>
      </c>
      <c r="F22" s="12" t="s">
        <v>26</v>
      </c>
      <c r="G22" s="7">
        <v>357.8</v>
      </c>
      <c r="H22" s="7">
        <v>9.6</v>
      </c>
      <c r="I22" s="8" t="s">
        <v>3</v>
      </c>
      <c r="J22" s="9">
        <v>17930</v>
      </c>
      <c r="K22" s="7" t="s">
        <v>3</v>
      </c>
      <c r="L22" s="7" t="s">
        <v>3</v>
      </c>
      <c r="M22" s="7" t="s">
        <v>3</v>
      </c>
      <c r="N22" s="7" t="s">
        <v>3</v>
      </c>
      <c r="O22" s="7"/>
      <c r="P22" s="7"/>
      <c r="Q22" s="7"/>
      <c r="R22" s="7"/>
      <c r="S22" s="7"/>
      <c r="T22" s="8" t="s">
        <v>3</v>
      </c>
      <c r="U22" s="8" t="s">
        <v>3</v>
      </c>
      <c r="V22" s="7" t="s">
        <v>3</v>
      </c>
      <c r="W22" s="7" t="s">
        <v>3</v>
      </c>
      <c r="X22" s="9" t="s">
        <v>3</v>
      </c>
      <c r="Y22" s="9">
        <v>64541221</v>
      </c>
    </row>
    <row r="23" spans="1:25">
      <c r="A23" s="6"/>
      <c r="B23" s="10" t="s">
        <v>28</v>
      </c>
      <c r="C23" s="10" t="s">
        <v>29</v>
      </c>
      <c r="D23" s="10" t="s">
        <v>2</v>
      </c>
      <c r="E23" s="11" t="s">
        <v>29</v>
      </c>
      <c r="F23" s="12" t="s">
        <v>28</v>
      </c>
      <c r="G23" s="7">
        <v>439.1</v>
      </c>
      <c r="H23" s="7">
        <v>5.35</v>
      </c>
      <c r="I23" s="8" t="s">
        <v>3</v>
      </c>
      <c r="J23" s="9">
        <v>59340</v>
      </c>
      <c r="K23" s="7" t="s">
        <v>3</v>
      </c>
      <c r="L23" s="7" t="s">
        <v>3</v>
      </c>
      <c r="M23" s="7" t="s">
        <v>3</v>
      </c>
      <c r="N23" s="7" t="s">
        <v>3</v>
      </c>
      <c r="O23" s="7"/>
      <c r="P23" s="7"/>
      <c r="Q23" s="7"/>
      <c r="R23" s="7"/>
      <c r="S23" s="7"/>
      <c r="T23" s="8">
        <v>1.71</v>
      </c>
      <c r="U23" s="8">
        <v>1.5</v>
      </c>
      <c r="V23" s="7" t="s">
        <v>3</v>
      </c>
      <c r="W23" s="7" t="s">
        <v>3</v>
      </c>
      <c r="X23" s="9" t="s">
        <v>3</v>
      </c>
      <c r="Y23" s="9">
        <v>221852991</v>
      </c>
    </row>
    <row r="24" spans="1:25">
      <c r="A24" s="6"/>
      <c r="B24" s="10" t="s">
        <v>30</v>
      </c>
      <c r="C24" s="10" t="s">
        <v>31</v>
      </c>
      <c r="D24" s="10" t="s">
        <v>2</v>
      </c>
      <c r="E24" s="11" t="s">
        <v>31</v>
      </c>
      <c r="F24" s="12" t="s">
        <v>30</v>
      </c>
      <c r="G24" s="7">
        <v>3039</v>
      </c>
      <c r="H24" s="7">
        <v>61.21</v>
      </c>
      <c r="I24" s="8" t="s">
        <v>3</v>
      </c>
      <c r="J24" s="9">
        <v>52290</v>
      </c>
      <c r="K24" s="7" t="s">
        <v>3</v>
      </c>
      <c r="L24" s="7" t="s">
        <v>3</v>
      </c>
      <c r="M24" s="7" t="s">
        <v>3</v>
      </c>
      <c r="N24" s="7" t="s">
        <v>3</v>
      </c>
      <c r="O24" s="7"/>
      <c r="P24" s="7"/>
      <c r="Q24" s="7"/>
      <c r="R24" s="7"/>
      <c r="S24" s="7"/>
      <c r="T24" s="8">
        <v>1.91</v>
      </c>
      <c r="U24" s="8">
        <v>1.85</v>
      </c>
      <c r="V24" s="7" t="s">
        <v>3</v>
      </c>
      <c r="W24" s="7" t="s">
        <v>3</v>
      </c>
      <c r="X24" s="9" t="s">
        <v>3</v>
      </c>
      <c r="Y24" s="9">
        <v>1117331185</v>
      </c>
    </row>
    <row r="25" spans="1:25">
      <c r="A25" s="6"/>
      <c r="B25" s="10" t="s">
        <v>32</v>
      </c>
      <c r="C25" s="10" t="s">
        <v>33</v>
      </c>
      <c r="D25" s="10" t="s">
        <v>2</v>
      </c>
      <c r="E25" s="11" t="s">
        <v>33</v>
      </c>
      <c r="F25" s="12" t="s">
        <v>32</v>
      </c>
      <c r="G25" s="7">
        <v>83.79</v>
      </c>
      <c r="H25" s="7">
        <v>1.88</v>
      </c>
      <c r="I25" s="8" t="s">
        <v>3</v>
      </c>
      <c r="J25" s="9" t="s">
        <v>3</v>
      </c>
      <c r="K25" s="7" t="s">
        <v>3</v>
      </c>
      <c r="L25" s="7" t="s">
        <v>3</v>
      </c>
      <c r="M25" s="7" t="s">
        <v>3</v>
      </c>
      <c r="N25" s="7" t="s">
        <v>3</v>
      </c>
      <c r="O25" s="7"/>
      <c r="P25" s="7"/>
      <c r="Q25" s="7"/>
      <c r="R25" s="7"/>
      <c r="S25" s="7"/>
      <c r="T25" s="8">
        <v>1.32</v>
      </c>
      <c r="U25" s="8">
        <v>1.1200000000000001</v>
      </c>
      <c r="V25" s="7" t="s">
        <v>3</v>
      </c>
      <c r="W25" s="7" t="s">
        <v>3</v>
      </c>
      <c r="X25" s="9" t="s">
        <v>3</v>
      </c>
      <c r="Y25" s="9">
        <v>19717486</v>
      </c>
    </row>
    <row r="26" spans="1:25">
      <c r="A26" s="6"/>
      <c r="B26" s="10" t="s">
        <v>34</v>
      </c>
      <c r="C26" s="10" t="s">
        <v>35</v>
      </c>
      <c r="D26" s="10" t="s">
        <v>2</v>
      </c>
      <c r="E26" s="11" t="s">
        <v>35</v>
      </c>
      <c r="F26" s="12" t="s">
        <v>34</v>
      </c>
      <c r="G26" s="7">
        <v>147.79</v>
      </c>
      <c r="H26" s="7">
        <v>2.72</v>
      </c>
      <c r="I26" s="8" t="s">
        <v>3</v>
      </c>
      <c r="J26" s="9" t="s">
        <v>3</v>
      </c>
      <c r="K26" s="7" t="s">
        <v>3</v>
      </c>
      <c r="L26" s="7" t="s">
        <v>3</v>
      </c>
      <c r="M26" s="7" t="s">
        <v>3</v>
      </c>
      <c r="N26" s="7" t="s">
        <v>3</v>
      </c>
      <c r="O26" s="7"/>
      <c r="P26" s="7"/>
      <c r="Q26" s="7"/>
      <c r="R26" s="7"/>
      <c r="S26" s="7"/>
      <c r="T26" s="8" t="s">
        <v>3</v>
      </c>
      <c r="U26" s="8" t="s">
        <v>3</v>
      </c>
      <c r="V26" s="7" t="s">
        <v>3</v>
      </c>
      <c r="W26" s="7" t="s">
        <v>3</v>
      </c>
      <c r="X26" s="9" t="s">
        <v>3</v>
      </c>
      <c r="Y26" s="9">
        <v>13749724</v>
      </c>
    </row>
    <row r="27" spans="1:25">
      <c r="A27" s="6"/>
      <c r="B27" s="10" t="s">
        <v>36</v>
      </c>
      <c r="C27" s="10" t="s">
        <v>37</v>
      </c>
      <c r="D27" s="10" t="s">
        <v>2</v>
      </c>
      <c r="E27" s="11" t="s">
        <v>37</v>
      </c>
      <c r="F27" s="12" t="s">
        <v>36</v>
      </c>
      <c r="G27" s="7" t="s">
        <v>3</v>
      </c>
      <c r="H27" s="7" t="s">
        <v>3</v>
      </c>
      <c r="I27" s="8" t="s">
        <v>3</v>
      </c>
      <c r="J27" s="9" t="s">
        <v>3</v>
      </c>
      <c r="K27" s="7" t="s">
        <v>3</v>
      </c>
      <c r="L27" s="7" t="s">
        <v>3</v>
      </c>
      <c r="M27" s="7" t="s">
        <v>3</v>
      </c>
      <c r="N27" s="7" t="s">
        <v>3</v>
      </c>
      <c r="O27" s="7"/>
      <c r="P27" s="7"/>
      <c r="Q27" s="7"/>
      <c r="R27" s="7"/>
      <c r="S27" s="7"/>
      <c r="T27" s="8">
        <v>1.1399999999999999</v>
      </c>
      <c r="U27" s="8">
        <v>0.68</v>
      </c>
      <c r="V27" s="7" t="s">
        <v>3</v>
      </c>
      <c r="W27" s="7" t="s">
        <v>3</v>
      </c>
      <c r="X27" s="9" t="s">
        <v>3</v>
      </c>
      <c r="Y27" s="9">
        <v>280010456</v>
      </c>
    </row>
    <row r="28" spans="1:25">
      <c r="A28" s="6"/>
      <c r="B28" s="10" t="s">
        <v>38</v>
      </c>
      <c r="C28" s="10" t="s">
        <v>39</v>
      </c>
      <c r="D28" s="10" t="s">
        <v>2</v>
      </c>
      <c r="E28" s="11" t="s">
        <v>39</v>
      </c>
      <c r="F28" s="12" t="s">
        <v>38</v>
      </c>
      <c r="G28" s="7" t="s">
        <v>3</v>
      </c>
      <c r="H28" s="7" t="s">
        <v>3</v>
      </c>
      <c r="I28" s="8" t="s">
        <v>3</v>
      </c>
      <c r="J28" s="9" t="s">
        <v>3</v>
      </c>
      <c r="K28" s="7" t="s">
        <v>3</v>
      </c>
      <c r="L28" s="7" t="s">
        <v>3</v>
      </c>
      <c r="M28" s="7" t="s">
        <v>3</v>
      </c>
      <c r="N28" s="7" t="s">
        <v>3</v>
      </c>
      <c r="O28" s="7"/>
      <c r="P28" s="7"/>
      <c r="Q28" s="7"/>
      <c r="R28" s="7"/>
      <c r="S28" s="7"/>
      <c r="T28" s="8">
        <v>2.23</v>
      </c>
      <c r="U28" s="8">
        <v>2.15</v>
      </c>
      <c r="V28" s="7" t="s">
        <v>3</v>
      </c>
      <c r="W28" s="7" t="s">
        <v>3</v>
      </c>
      <c r="X28" s="9" t="s">
        <v>3</v>
      </c>
      <c r="Y28" s="9">
        <v>22099583</v>
      </c>
    </row>
    <row r="29" spans="1:25">
      <c r="A29" s="6"/>
      <c r="B29" s="10" t="s">
        <v>40</v>
      </c>
      <c r="C29" s="10" t="s">
        <v>41</v>
      </c>
      <c r="D29" s="10" t="s">
        <v>2</v>
      </c>
      <c r="E29" s="11" t="s">
        <v>41</v>
      </c>
      <c r="F29" s="12" t="s">
        <v>40</v>
      </c>
      <c r="G29" s="7">
        <v>1332</v>
      </c>
      <c r="H29" s="7">
        <v>17.34</v>
      </c>
      <c r="I29" s="8" t="s">
        <v>3</v>
      </c>
      <c r="J29" s="9">
        <v>52330</v>
      </c>
      <c r="K29" s="7" t="s">
        <v>3</v>
      </c>
      <c r="L29" s="7" t="s">
        <v>3</v>
      </c>
      <c r="M29" s="7" t="s">
        <v>3</v>
      </c>
      <c r="N29" s="7" t="s">
        <v>3</v>
      </c>
      <c r="O29" s="7"/>
      <c r="P29" s="7"/>
      <c r="Q29" s="7"/>
      <c r="R29" s="7"/>
      <c r="S29" s="7"/>
      <c r="T29" s="8">
        <v>3.32</v>
      </c>
      <c r="U29" s="8">
        <v>2.81</v>
      </c>
      <c r="V29" s="7" t="s">
        <v>3</v>
      </c>
      <c r="W29" s="7" t="s">
        <v>3</v>
      </c>
      <c r="X29" s="9" t="s">
        <v>3</v>
      </c>
      <c r="Y29" s="9">
        <v>1226095005</v>
      </c>
    </row>
    <row r="30" spans="1:25">
      <c r="A30" s="6"/>
      <c r="B30" s="10" t="s">
        <v>42</v>
      </c>
      <c r="C30" s="10" t="s">
        <v>43</v>
      </c>
      <c r="D30" s="10" t="s">
        <v>2</v>
      </c>
      <c r="E30" s="11" t="s">
        <v>43</v>
      </c>
      <c r="F30" s="12" t="s">
        <v>42</v>
      </c>
      <c r="G30" s="7">
        <v>2075</v>
      </c>
      <c r="H30" s="7">
        <v>37.5</v>
      </c>
      <c r="I30" s="8" t="s">
        <v>3</v>
      </c>
      <c r="J30" s="9">
        <v>20370</v>
      </c>
      <c r="K30" s="7" t="s">
        <v>3</v>
      </c>
      <c r="L30" s="7" t="s">
        <v>3</v>
      </c>
      <c r="M30" s="7" t="s">
        <v>3</v>
      </c>
      <c r="N30" s="7" t="s">
        <v>3</v>
      </c>
      <c r="O30" s="7"/>
      <c r="P30" s="7"/>
      <c r="Q30" s="7"/>
      <c r="R30" s="7"/>
      <c r="S30" s="7"/>
      <c r="T30" s="8" t="s">
        <v>3</v>
      </c>
      <c r="U30" s="8" t="s">
        <v>3</v>
      </c>
      <c r="V30" s="7" t="s">
        <v>3</v>
      </c>
      <c r="W30" s="7" t="s">
        <v>3</v>
      </c>
      <c r="X30" s="9" t="s">
        <v>3</v>
      </c>
      <c r="Y30" s="9">
        <v>213748781</v>
      </c>
    </row>
    <row r="31" spans="1:25">
      <c r="A31" s="6"/>
      <c r="B31" s="10" t="s">
        <v>44</v>
      </c>
      <c r="C31" s="10" t="s">
        <v>45</v>
      </c>
      <c r="D31" s="10" t="s">
        <v>2</v>
      </c>
      <c r="E31" s="11" t="s">
        <v>45</v>
      </c>
      <c r="F31" s="12" t="s">
        <v>44</v>
      </c>
      <c r="G31" s="7">
        <v>340.9</v>
      </c>
      <c r="H31" s="7">
        <v>10.36</v>
      </c>
      <c r="I31" s="8" t="s">
        <v>3</v>
      </c>
      <c r="J31" s="9">
        <v>33860</v>
      </c>
      <c r="K31" s="7" t="s">
        <v>3</v>
      </c>
      <c r="L31" s="7" t="s">
        <v>3</v>
      </c>
      <c r="M31" s="7" t="s">
        <v>3</v>
      </c>
      <c r="N31" s="7" t="s">
        <v>3</v>
      </c>
      <c r="O31" s="7"/>
      <c r="P31" s="7"/>
      <c r="Q31" s="7"/>
      <c r="R31" s="7"/>
      <c r="S31" s="7"/>
      <c r="T31" s="8">
        <v>2.1</v>
      </c>
      <c r="U31" s="8">
        <v>2.0099999999999998</v>
      </c>
      <c r="V31" s="7" t="s">
        <v>3</v>
      </c>
      <c r="W31" s="7" t="s">
        <v>3</v>
      </c>
      <c r="X31" s="9" t="s">
        <v>3</v>
      </c>
      <c r="Y31" s="9">
        <v>253190380</v>
      </c>
    </row>
    <row r="32" spans="1:25">
      <c r="A32" s="6"/>
      <c r="B32" s="10" t="s">
        <v>46</v>
      </c>
      <c r="C32" s="10" t="s">
        <v>47</v>
      </c>
      <c r="D32" s="10" t="s">
        <v>2</v>
      </c>
      <c r="E32" s="11" t="s">
        <v>47</v>
      </c>
      <c r="F32" s="12" t="s">
        <v>46</v>
      </c>
      <c r="G32" s="7">
        <v>601.29999999999995</v>
      </c>
      <c r="H32" s="7">
        <v>20.23</v>
      </c>
      <c r="I32" s="8" t="s">
        <v>3</v>
      </c>
      <c r="J32" s="9">
        <v>15720</v>
      </c>
      <c r="K32" s="7" t="s">
        <v>3</v>
      </c>
      <c r="L32" s="7" t="s">
        <v>3</v>
      </c>
      <c r="M32" s="7" t="s">
        <v>3</v>
      </c>
      <c r="N32" s="7" t="s">
        <v>3</v>
      </c>
      <c r="O32" s="7"/>
      <c r="P32" s="7"/>
      <c r="Q32" s="7"/>
      <c r="R32" s="7"/>
      <c r="S32" s="7"/>
      <c r="T32" s="8" t="s">
        <v>3</v>
      </c>
      <c r="U32" s="8" t="s">
        <v>3</v>
      </c>
      <c r="V32" s="7" t="s">
        <v>3</v>
      </c>
      <c r="W32" s="7" t="s">
        <v>3</v>
      </c>
      <c r="X32" s="9" t="s">
        <v>3</v>
      </c>
      <c r="Y32" s="9">
        <v>51058225</v>
      </c>
    </row>
    <row r="33" spans="1:25">
      <c r="A33" s="6"/>
      <c r="B33" s="10" t="s">
        <v>48</v>
      </c>
      <c r="C33" s="10" t="s">
        <v>49</v>
      </c>
      <c r="D33" s="10" t="s">
        <v>2</v>
      </c>
      <c r="E33" s="11" t="s">
        <v>49</v>
      </c>
      <c r="F33" s="12" t="s">
        <v>48</v>
      </c>
      <c r="G33" s="7">
        <v>177.2</v>
      </c>
      <c r="H33" s="7">
        <v>5.29</v>
      </c>
      <c r="I33" s="8" t="s">
        <v>3</v>
      </c>
      <c r="J33" s="9">
        <v>24440</v>
      </c>
      <c r="K33" s="7" t="s">
        <v>3</v>
      </c>
      <c r="L33" s="7" t="s">
        <v>3</v>
      </c>
      <c r="M33" s="7" t="s">
        <v>3</v>
      </c>
      <c r="N33" s="7" t="s">
        <v>3</v>
      </c>
      <c r="O33" s="7"/>
      <c r="P33" s="7"/>
      <c r="Q33" s="7"/>
      <c r="R33" s="7"/>
      <c r="S33" s="7"/>
      <c r="T33" s="8">
        <v>1.7</v>
      </c>
      <c r="U33" s="8">
        <v>1.56</v>
      </c>
      <c r="V33" s="7" t="s">
        <v>3</v>
      </c>
      <c r="W33" s="7" t="s">
        <v>3</v>
      </c>
      <c r="X33" s="9" t="s">
        <v>3</v>
      </c>
      <c r="Y33" s="9">
        <v>41460629</v>
      </c>
    </row>
    <row r="34" spans="1:25">
      <c r="A34" s="6"/>
      <c r="B34" s="10" t="s">
        <v>50</v>
      </c>
      <c r="C34" s="10" t="s">
        <v>51</v>
      </c>
      <c r="D34" s="10" t="s">
        <v>2</v>
      </c>
      <c r="E34" s="11" t="s">
        <v>51</v>
      </c>
      <c r="F34" s="12" t="s">
        <v>50</v>
      </c>
      <c r="G34" s="7">
        <v>88.38</v>
      </c>
      <c r="H34" s="7">
        <v>2.0699999999999998</v>
      </c>
      <c r="I34" s="8" t="s">
        <v>3</v>
      </c>
      <c r="J34" s="9" t="s">
        <v>3</v>
      </c>
      <c r="K34" s="7" t="s">
        <v>3</v>
      </c>
      <c r="L34" s="7" t="s">
        <v>3</v>
      </c>
      <c r="M34" s="7" t="s">
        <v>3</v>
      </c>
      <c r="N34" s="7" t="s">
        <v>3</v>
      </c>
      <c r="O34" s="7"/>
      <c r="P34" s="7"/>
      <c r="Q34" s="7"/>
      <c r="R34" s="7"/>
      <c r="S34" s="7"/>
      <c r="T34" s="8">
        <v>1.79</v>
      </c>
      <c r="U34" s="8">
        <v>1.65</v>
      </c>
      <c r="V34" s="7" t="s">
        <v>3</v>
      </c>
      <c r="W34" s="7" t="s">
        <v>3</v>
      </c>
      <c r="X34" s="9" t="s">
        <v>3</v>
      </c>
      <c r="Y34" s="9">
        <v>24668259</v>
      </c>
    </row>
    <row r="35" spans="1:25">
      <c r="A35" s="6"/>
      <c r="B35" s="10" t="s">
        <v>52</v>
      </c>
      <c r="C35" s="10" t="s">
        <v>53</v>
      </c>
      <c r="D35" s="10" t="s">
        <v>2</v>
      </c>
      <c r="E35" s="11" t="s">
        <v>53</v>
      </c>
      <c r="F35" s="12" t="s">
        <v>52</v>
      </c>
      <c r="G35" s="7">
        <v>2000</v>
      </c>
      <c r="H35" s="7">
        <v>48.24</v>
      </c>
      <c r="I35" s="8" t="s">
        <v>3</v>
      </c>
      <c r="J35" s="9">
        <v>46940</v>
      </c>
      <c r="K35" s="7" t="s">
        <v>3</v>
      </c>
      <c r="L35" s="7" t="s">
        <v>3</v>
      </c>
      <c r="M35" s="7" t="s">
        <v>3</v>
      </c>
      <c r="N35" s="7" t="s">
        <v>3</v>
      </c>
      <c r="O35" s="7"/>
      <c r="P35" s="7"/>
      <c r="Q35" s="7"/>
      <c r="R35" s="7"/>
      <c r="S35" s="7"/>
      <c r="T35" s="8">
        <v>1.45</v>
      </c>
      <c r="U35" s="8">
        <v>1.44</v>
      </c>
      <c r="V35" s="7" t="s">
        <v>3</v>
      </c>
      <c r="W35" s="7" t="s">
        <v>3</v>
      </c>
      <c r="X35" s="9" t="s">
        <v>3</v>
      </c>
      <c r="Y35" s="9">
        <v>1890034611</v>
      </c>
    </row>
    <row r="36" spans="1:25">
      <c r="A36" s="6"/>
      <c r="B36" s="10" t="s">
        <v>54</v>
      </c>
      <c r="C36" s="10" t="s">
        <v>55</v>
      </c>
      <c r="D36" s="10" t="s">
        <v>2</v>
      </c>
      <c r="E36" s="11" t="s">
        <v>55</v>
      </c>
      <c r="F36" s="12" t="s">
        <v>54</v>
      </c>
      <c r="G36" s="7">
        <v>1281</v>
      </c>
      <c r="H36" s="7">
        <v>10.71</v>
      </c>
      <c r="I36" s="8" t="s">
        <v>3</v>
      </c>
      <c r="J36" s="9">
        <v>57300</v>
      </c>
      <c r="K36" s="7" t="s">
        <v>3</v>
      </c>
      <c r="L36" s="7" t="s">
        <v>3</v>
      </c>
      <c r="M36" s="7" t="s">
        <v>3</v>
      </c>
      <c r="N36" s="7" t="s">
        <v>3</v>
      </c>
      <c r="O36" s="7"/>
      <c r="P36" s="7"/>
      <c r="Q36" s="7"/>
      <c r="R36" s="7"/>
      <c r="S36" s="7"/>
      <c r="T36" s="8" t="s">
        <v>3</v>
      </c>
      <c r="U36" s="8" t="s">
        <v>3</v>
      </c>
      <c r="V36" s="7" t="s">
        <v>3</v>
      </c>
      <c r="W36" s="7" t="s">
        <v>3</v>
      </c>
      <c r="X36" s="9" t="s">
        <v>3</v>
      </c>
      <c r="Y36" s="9">
        <v>535534477</v>
      </c>
    </row>
    <row r="37" spans="1:25">
      <c r="A37" s="6"/>
      <c r="B37" s="6" t="s">
        <v>56</v>
      </c>
      <c r="C37" s="10" t="s">
        <v>57</v>
      </c>
      <c r="D37" s="10" t="s">
        <v>2</v>
      </c>
      <c r="E37" s="11" t="s">
        <v>57</v>
      </c>
      <c r="F37" s="12" t="s">
        <v>56</v>
      </c>
      <c r="G37" s="7">
        <v>5874</v>
      </c>
      <c r="H37" s="7">
        <v>69.05</v>
      </c>
      <c r="I37" s="8" t="s">
        <v>3</v>
      </c>
      <c r="J37" s="9">
        <v>51850</v>
      </c>
      <c r="K37" s="7" t="s">
        <v>3</v>
      </c>
      <c r="L37" s="7" t="s">
        <v>3</v>
      </c>
      <c r="M37" s="7" t="s">
        <v>3</v>
      </c>
      <c r="N37" s="7" t="s">
        <v>3</v>
      </c>
      <c r="O37" s="7"/>
      <c r="P37" s="7"/>
      <c r="Q37" s="7"/>
      <c r="R37" s="7"/>
      <c r="S37" s="7"/>
      <c r="T37" s="8" t="s">
        <v>3</v>
      </c>
      <c r="U37" s="8" t="s">
        <v>3</v>
      </c>
      <c r="V37" s="7" t="s">
        <v>3</v>
      </c>
      <c r="W37" s="7" t="s">
        <v>3</v>
      </c>
      <c r="X37" s="9" t="s">
        <v>3</v>
      </c>
      <c r="Y37" s="9">
        <v>3731654620</v>
      </c>
    </row>
    <row r="38" spans="1:25">
      <c r="A38" s="6"/>
      <c r="B38" s="6"/>
      <c r="C38" s="7"/>
      <c r="D38" s="7"/>
      <c r="E38" s="8"/>
      <c r="F38" s="9"/>
      <c r="G38" s="7"/>
      <c r="H38" s="7"/>
      <c r="I38" s="7"/>
      <c r="J38" s="8"/>
      <c r="K38" s="8"/>
      <c r="L38" s="7"/>
      <c r="M38" s="7"/>
      <c r="N38" s="7"/>
      <c r="O38" s="7"/>
      <c r="P38" s="7"/>
      <c r="Q38" s="7"/>
      <c r="R38" s="7"/>
      <c r="S38" s="7"/>
      <c r="T38" s="9"/>
    </row>
    <row r="39" spans="1:25">
      <c r="A39" s="6"/>
      <c r="B39" s="6"/>
      <c r="C39" s="7"/>
      <c r="D39" s="7"/>
      <c r="E39" s="8"/>
      <c r="F39" s="9"/>
      <c r="G39" s="7"/>
      <c r="H39" s="7"/>
      <c r="I39" s="7"/>
      <c r="J39" s="8"/>
      <c r="K39" s="8"/>
      <c r="L39" s="7"/>
      <c r="M39" s="7"/>
      <c r="N39" s="7"/>
      <c r="O39" s="7"/>
      <c r="P39" s="7"/>
      <c r="Q39" s="7"/>
      <c r="R39" s="7"/>
      <c r="S39" s="7"/>
      <c r="T39" s="9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5:W40"/>
  <sheetViews>
    <sheetView tabSelected="1" topLeftCell="A13" workbookViewId="0">
      <selection activeCell="C42" sqref="C42"/>
    </sheetView>
  </sheetViews>
  <sheetFormatPr defaultRowHeight="15"/>
  <cols>
    <col min="10" max="10" width="10.5703125" bestFit="1" customWidth="1"/>
    <col min="11" max="11" width="14.28515625" bestFit="1" customWidth="1"/>
    <col min="12" max="12" width="13.28515625" bestFit="1" customWidth="1"/>
    <col min="13" max="13" width="14.28515625" bestFit="1" customWidth="1"/>
    <col min="20" max="20" width="18" style="22" bestFit="1" customWidth="1"/>
    <col min="22" max="22" width="15.28515625" bestFit="1" customWidth="1"/>
  </cols>
  <sheetData>
    <row r="5" spans="2:23">
      <c r="B5" t="s">
        <v>60</v>
      </c>
      <c r="T5" s="22" t="s">
        <v>59</v>
      </c>
    </row>
    <row r="6" spans="2:23" s="4" customFormat="1" ht="135">
      <c r="B6" s="4" t="s">
        <v>61</v>
      </c>
      <c r="C6" s="4" t="s">
        <v>62</v>
      </c>
      <c r="D6" s="4" t="s">
        <v>63</v>
      </c>
      <c r="E6" s="4" t="s">
        <v>62</v>
      </c>
      <c r="F6" s="4" t="s">
        <v>64</v>
      </c>
      <c r="G6" s="4" t="s">
        <v>65</v>
      </c>
      <c r="H6" s="4" t="s">
        <v>66</v>
      </c>
      <c r="I6" s="4" t="s">
        <v>67</v>
      </c>
      <c r="J6" s="4" t="s">
        <v>68</v>
      </c>
      <c r="K6" s="4" t="s">
        <v>69</v>
      </c>
      <c r="L6" s="4" t="s">
        <v>70</v>
      </c>
      <c r="M6" s="4" t="s">
        <v>71</v>
      </c>
      <c r="N6" s="4" t="s">
        <v>130</v>
      </c>
      <c r="O6" s="4" t="s">
        <v>72</v>
      </c>
      <c r="P6" s="4" t="s">
        <v>73</v>
      </c>
      <c r="Q6" s="4" t="s">
        <v>70</v>
      </c>
      <c r="R6" s="4" t="s">
        <v>71</v>
      </c>
      <c r="S6" s="4" t="s">
        <v>74</v>
      </c>
      <c r="T6" s="23" t="s">
        <v>75</v>
      </c>
      <c r="V6" s="4" t="s">
        <v>131</v>
      </c>
    </row>
    <row r="7" spans="2:23" s="4" customFormat="1">
      <c r="D7" s="4">
        <v>227546</v>
      </c>
      <c r="E7" s="4">
        <v>227544</v>
      </c>
      <c r="F7" s="4">
        <v>227550</v>
      </c>
      <c r="G7" s="4">
        <v>242349</v>
      </c>
      <c r="H7" s="4">
        <v>242350</v>
      </c>
      <c r="I7" s="4">
        <v>242353</v>
      </c>
      <c r="J7" s="4">
        <v>242368</v>
      </c>
      <c r="K7" s="4">
        <v>246457</v>
      </c>
      <c r="L7" s="4">
        <v>246461</v>
      </c>
      <c r="M7" s="4">
        <v>246496</v>
      </c>
      <c r="N7" s="4">
        <v>254831</v>
      </c>
      <c r="O7" s="4">
        <v>249667</v>
      </c>
      <c r="P7" s="4">
        <v>249663</v>
      </c>
      <c r="Q7" s="4">
        <v>246461</v>
      </c>
      <c r="R7" s="4">
        <v>246496</v>
      </c>
      <c r="S7" s="4">
        <v>254804</v>
      </c>
      <c r="T7" s="23">
        <v>254228</v>
      </c>
    </row>
    <row r="8" spans="2:23" s="4" customFormat="1" ht="30">
      <c r="G8" s="4">
        <v>2013</v>
      </c>
      <c r="H8" s="4">
        <v>2013</v>
      </c>
      <c r="I8" s="4">
        <v>2013</v>
      </c>
      <c r="J8" s="4">
        <v>2013</v>
      </c>
      <c r="K8" s="4">
        <v>2013</v>
      </c>
      <c r="L8" s="4">
        <v>2013</v>
      </c>
      <c r="M8" s="4">
        <v>2013</v>
      </c>
      <c r="N8" s="4">
        <v>2013</v>
      </c>
      <c r="O8" s="4" t="s">
        <v>77</v>
      </c>
      <c r="P8" s="4" t="s">
        <v>77</v>
      </c>
      <c r="Q8" s="4" t="s">
        <v>76</v>
      </c>
      <c r="R8" s="4" t="s">
        <v>76</v>
      </c>
      <c r="S8" s="4" t="s">
        <v>78</v>
      </c>
      <c r="T8" s="23" t="s">
        <v>58</v>
      </c>
    </row>
    <row r="9" spans="2:23">
      <c r="T9" s="22" t="s">
        <v>79</v>
      </c>
    </row>
    <row r="10" spans="2:23">
      <c r="B10" t="s">
        <v>22</v>
      </c>
      <c r="C10" t="s">
        <v>23</v>
      </c>
      <c r="D10" t="s">
        <v>2</v>
      </c>
      <c r="E10" t="s">
        <v>23</v>
      </c>
      <c r="F10" t="s">
        <v>22</v>
      </c>
      <c r="G10">
        <v>3737.6</v>
      </c>
      <c r="H10">
        <v>80.8</v>
      </c>
      <c r="I10">
        <v>5.3</v>
      </c>
      <c r="J10" s="22">
        <v>48580</v>
      </c>
      <c r="K10" s="22">
        <v>8013593</v>
      </c>
      <c r="L10" s="22">
        <v>4147271</v>
      </c>
      <c r="M10" s="22">
        <v>5740482</v>
      </c>
      <c r="N10" t="s">
        <v>3</v>
      </c>
      <c r="O10">
        <v>1.49</v>
      </c>
      <c r="P10">
        <v>1.33</v>
      </c>
      <c r="Q10" t="s">
        <v>3</v>
      </c>
      <c r="R10" t="s">
        <v>3</v>
      </c>
      <c r="S10" t="s">
        <v>3</v>
      </c>
      <c r="T10" s="22">
        <v>2882713786</v>
      </c>
      <c r="V10" s="22">
        <f>IF(L10&lt;&gt;"NA",L10,T10/1000)</f>
        <v>4147271</v>
      </c>
      <c r="W10" s="24" t="str">
        <f>IF(L10="NA","Adjusted","")</f>
        <v/>
      </c>
    </row>
    <row r="11" spans="2:23">
      <c r="B11" t="s">
        <v>56</v>
      </c>
      <c r="C11" t="s">
        <v>57</v>
      </c>
      <c r="D11" t="s">
        <v>2</v>
      </c>
      <c r="E11" t="s">
        <v>57</v>
      </c>
      <c r="F11" t="s">
        <v>56</v>
      </c>
      <c r="G11">
        <v>2523.6999999999998</v>
      </c>
      <c r="H11">
        <v>63.56</v>
      </c>
      <c r="I11">
        <v>7.58</v>
      </c>
      <c r="J11" s="22">
        <v>51850</v>
      </c>
      <c r="K11" s="22">
        <v>11290161</v>
      </c>
      <c r="L11" s="22">
        <v>3705057</v>
      </c>
      <c r="M11" s="22">
        <v>12298713</v>
      </c>
      <c r="N11" t="s">
        <v>3</v>
      </c>
      <c r="O11" t="s">
        <v>3</v>
      </c>
      <c r="P11" t="s">
        <v>3</v>
      </c>
      <c r="Q11" t="s">
        <v>3</v>
      </c>
      <c r="R11" t="s">
        <v>3</v>
      </c>
      <c r="S11" t="s">
        <v>3</v>
      </c>
      <c r="T11" s="22">
        <v>3731654620</v>
      </c>
      <c r="V11" s="22">
        <f>IF(L11&lt;&gt;"NA",L11,T11/1000)</f>
        <v>3705057</v>
      </c>
      <c r="W11" s="24" t="str">
        <f t="shared" ref="W11:W40" si="0">IF(L11="NA","Adjusted","")</f>
        <v/>
      </c>
    </row>
    <row r="12" spans="2:23">
      <c r="B12" t="s">
        <v>20</v>
      </c>
      <c r="C12" t="s">
        <v>21</v>
      </c>
      <c r="D12" t="s">
        <v>2</v>
      </c>
      <c r="E12" t="s">
        <v>21</v>
      </c>
      <c r="F12" t="s">
        <v>20</v>
      </c>
      <c r="G12">
        <v>2808.9</v>
      </c>
      <c r="H12">
        <v>64.290000000000006</v>
      </c>
      <c r="I12">
        <v>9.85</v>
      </c>
      <c r="J12" s="22">
        <v>58360</v>
      </c>
      <c r="K12" s="22">
        <v>11291053</v>
      </c>
      <c r="L12" s="22">
        <v>3453197</v>
      </c>
      <c r="M12" s="22">
        <v>7430340</v>
      </c>
      <c r="N12" t="s">
        <v>3</v>
      </c>
      <c r="O12">
        <v>2.87</v>
      </c>
      <c r="P12">
        <v>2.57</v>
      </c>
      <c r="Q12" t="s">
        <v>3</v>
      </c>
      <c r="R12" t="s">
        <v>3</v>
      </c>
      <c r="S12" t="s">
        <v>3</v>
      </c>
      <c r="T12" s="22">
        <v>2625001225</v>
      </c>
      <c r="V12" s="22">
        <f>IF(L12&lt;&gt;"NA",L12,T12/1000)</f>
        <v>3453197</v>
      </c>
      <c r="W12" s="24" t="str">
        <f t="shared" si="0"/>
        <v/>
      </c>
    </row>
    <row r="13" spans="2:23">
      <c r="B13" t="s">
        <v>52</v>
      </c>
      <c r="C13" t="s">
        <v>53</v>
      </c>
      <c r="D13" t="s">
        <v>2</v>
      </c>
      <c r="E13" t="s">
        <v>53</v>
      </c>
      <c r="F13" t="s">
        <v>52</v>
      </c>
      <c r="G13">
        <v>1358.7</v>
      </c>
      <c r="H13">
        <v>46.93</v>
      </c>
      <c r="I13">
        <v>26.08</v>
      </c>
      <c r="J13" s="22">
        <v>46940</v>
      </c>
      <c r="K13" s="22">
        <v>4763294</v>
      </c>
      <c r="L13" s="22">
        <v>2580899</v>
      </c>
      <c r="M13" s="22">
        <v>2025010</v>
      </c>
      <c r="N13" t="s">
        <v>3</v>
      </c>
      <c r="O13">
        <v>1.45</v>
      </c>
      <c r="P13">
        <v>1.44</v>
      </c>
      <c r="Q13" t="s">
        <v>3</v>
      </c>
      <c r="R13" t="s">
        <v>3</v>
      </c>
      <c r="S13" t="s">
        <v>3</v>
      </c>
      <c r="T13" s="22">
        <v>1890034611</v>
      </c>
      <c r="V13" s="22">
        <f>IF(L13&lt;&gt;"NA",L13,T13/1000)</f>
        <v>2580899</v>
      </c>
      <c r="W13" s="24" t="str">
        <f t="shared" si="0"/>
        <v/>
      </c>
    </row>
    <row r="14" spans="2:23">
      <c r="B14" t="s">
        <v>40</v>
      </c>
      <c r="C14" t="s">
        <v>41</v>
      </c>
      <c r="D14" t="s">
        <v>2</v>
      </c>
      <c r="E14" t="s">
        <v>41</v>
      </c>
      <c r="F14" t="s">
        <v>40</v>
      </c>
      <c r="G14">
        <v>854.09</v>
      </c>
      <c r="H14">
        <v>16.78</v>
      </c>
      <c r="I14">
        <v>6.7</v>
      </c>
      <c r="J14" s="22">
        <v>52330</v>
      </c>
      <c r="K14" s="22">
        <v>4126255</v>
      </c>
      <c r="L14" s="22">
        <v>1811759</v>
      </c>
      <c r="M14" s="22">
        <v>1696465</v>
      </c>
      <c r="N14" t="s">
        <v>3</v>
      </c>
      <c r="O14">
        <v>3.32</v>
      </c>
      <c r="P14">
        <v>2.81</v>
      </c>
      <c r="Q14" t="s">
        <v>3</v>
      </c>
      <c r="R14" t="s">
        <v>3</v>
      </c>
      <c r="S14" t="s">
        <v>3</v>
      </c>
      <c r="T14" s="22">
        <v>1226095005</v>
      </c>
      <c r="V14" s="22">
        <f>IF(L14&lt;&gt;"NA",L14,T14/1000)</f>
        <v>1811759</v>
      </c>
      <c r="W14" s="24" t="str">
        <f t="shared" si="0"/>
        <v/>
      </c>
    </row>
    <row r="15" spans="2:23">
      <c r="B15" t="s">
        <v>30</v>
      </c>
      <c r="C15" t="s">
        <v>31</v>
      </c>
      <c r="D15" t="s">
        <v>2</v>
      </c>
      <c r="E15" t="s">
        <v>31</v>
      </c>
      <c r="F15" t="s">
        <v>30</v>
      </c>
      <c r="G15">
        <v>2072.1999999999998</v>
      </c>
      <c r="H15">
        <v>60.99</v>
      </c>
      <c r="I15">
        <v>12.21</v>
      </c>
      <c r="J15" s="22">
        <v>52290</v>
      </c>
      <c r="K15" s="22">
        <v>3628564</v>
      </c>
      <c r="L15" s="22">
        <v>1540910</v>
      </c>
      <c r="M15" s="22">
        <v>2337855</v>
      </c>
      <c r="N15" t="s">
        <v>3</v>
      </c>
      <c r="O15">
        <v>1.91</v>
      </c>
      <c r="P15">
        <v>1.85</v>
      </c>
      <c r="Q15" t="s">
        <v>3</v>
      </c>
      <c r="R15" t="s">
        <v>3</v>
      </c>
      <c r="S15" t="s">
        <v>3</v>
      </c>
      <c r="T15" s="22">
        <v>1117331185</v>
      </c>
      <c r="V15" s="22">
        <f>IF(L15&lt;&gt;"NA",L15,T15/1000)</f>
        <v>1540910</v>
      </c>
      <c r="W15" s="24" t="str">
        <f t="shared" si="0"/>
        <v/>
      </c>
    </row>
    <row r="16" spans="2:23">
      <c r="B16" t="s">
        <v>4</v>
      </c>
      <c r="C16" t="s">
        <v>5</v>
      </c>
      <c r="D16" t="s">
        <v>2</v>
      </c>
      <c r="E16" t="s">
        <v>5</v>
      </c>
      <c r="F16" t="s">
        <v>4</v>
      </c>
      <c r="G16">
        <v>508.23</v>
      </c>
      <c r="H16">
        <v>10.66</v>
      </c>
      <c r="I16">
        <v>8.43</v>
      </c>
      <c r="J16" s="22">
        <v>59770</v>
      </c>
      <c r="K16" s="22">
        <v>1311663</v>
      </c>
      <c r="L16" s="22">
        <v>733225</v>
      </c>
      <c r="M16" s="22">
        <v>859850</v>
      </c>
      <c r="N16" t="s">
        <v>3</v>
      </c>
      <c r="O16">
        <v>2.4900000000000002</v>
      </c>
      <c r="P16">
        <v>1.87</v>
      </c>
      <c r="Q16" t="s">
        <v>3</v>
      </c>
      <c r="R16" t="s">
        <v>3</v>
      </c>
      <c r="S16" t="s">
        <v>3</v>
      </c>
      <c r="T16" s="22">
        <v>536894120</v>
      </c>
      <c r="V16" s="22">
        <f>IF(L16&lt;&gt;"NA",L16,T16/1000)</f>
        <v>733225</v>
      </c>
      <c r="W16" s="24" t="str">
        <f t="shared" si="0"/>
        <v/>
      </c>
    </row>
    <row r="17" spans="2:23">
      <c r="B17" t="s">
        <v>28</v>
      </c>
      <c r="C17" t="s">
        <v>29</v>
      </c>
      <c r="D17" t="s">
        <v>2</v>
      </c>
      <c r="E17" t="s">
        <v>29</v>
      </c>
      <c r="F17" t="s">
        <v>28</v>
      </c>
      <c r="G17">
        <v>232.07</v>
      </c>
      <c r="H17">
        <v>4.63</v>
      </c>
      <c r="I17">
        <v>13.08</v>
      </c>
      <c r="J17" s="22">
        <v>59340</v>
      </c>
      <c r="K17" s="22">
        <v>1763610</v>
      </c>
      <c r="L17" s="22">
        <v>504739</v>
      </c>
      <c r="M17" s="22">
        <v>1103743</v>
      </c>
      <c r="N17" t="s">
        <v>3</v>
      </c>
      <c r="O17">
        <v>1.71</v>
      </c>
      <c r="P17">
        <v>1.5</v>
      </c>
      <c r="Q17" t="s">
        <v>3</v>
      </c>
      <c r="R17" t="s">
        <v>3</v>
      </c>
      <c r="S17" t="s">
        <v>3</v>
      </c>
      <c r="T17" s="22">
        <v>221852991</v>
      </c>
      <c r="V17" s="22">
        <f>IF(L17&lt;&gt;"NA",L17,T17/1000)</f>
        <v>504739</v>
      </c>
      <c r="W17" s="24" t="str">
        <f t="shared" si="0"/>
        <v/>
      </c>
    </row>
    <row r="18" spans="2:23">
      <c r="B18" t="s">
        <v>54</v>
      </c>
      <c r="C18" t="s">
        <v>55</v>
      </c>
      <c r="D18" t="s">
        <v>2</v>
      </c>
      <c r="E18" t="s">
        <v>55</v>
      </c>
      <c r="F18" t="s">
        <v>54</v>
      </c>
      <c r="G18">
        <v>559.29</v>
      </c>
      <c r="H18">
        <v>9.64</v>
      </c>
      <c r="I18">
        <v>8</v>
      </c>
      <c r="J18" s="22">
        <v>57300</v>
      </c>
      <c r="K18" s="22">
        <v>1614045</v>
      </c>
      <c r="L18" s="22">
        <v>484534</v>
      </c>
      <c r="M18" s="22">
        <v>703742</v>
      </c>
      <c r="N18" t="s">
        <v>3</v>
      </c>
      <c r="O18" t="s">
        <v>3</v>
      </c>
      <c r="P18" t="s">
        <v>3</v>
      </c>
      <c r="Q18" t="s">
        <v>3</v>
      </c>
      <c r="R18" t="s">
        <v>3</v>
      </c>
      <c r="S18" t="s">
        <v>3</v>
      </c>
      <c r="T18" s="22">
        <v>535534477</v>
      </c>
      <c r="V18" s="22">
        <f>IF(L18&lt;&gt;"NA",L18,T18/1000)</f>
        <v>484534</v>
      </c>
      <c r="W18" s="24" t="str">
        <f t="shared" si="0"/>
        <v/>
      </c>
    </row>
    <row r="19" spans="2:23">
      <c r="B19" t="s">
        <v>0</v>
      </c>
      <c r="C19" t="s">
        <v>1</v>
      </c>
      <c r="D19" t="s">
        <v>2</v>
      </c>
      <c r="E19" t="s">
        <v>1</v>
      </c>
      <c r="F19" t="s">
        <v>0</v>
      </c>
      <c r="G19">
        <v>415.8</v>
      </c>
      <c r="H19">
        <v>8.5</v>
      </c>
      <c r="I19">
        <v>4.92</v>
      </c>
      <c r="J19" s="22">
        <v>62180</v>
      </c>
      <c r="K19" s="22">
        <v>1330172</v>
      </c>
      <c r="L19" s="22">
        <v>426153</v>
      </c>
      <c r="M19" s="22">
        <v>594991</v>
      </c>
      <c r="N19" t="s">
        <v>3</v>
      </c>
      <c r="O19">
        <v>0.87</v>
      </c>
      <c r="P19">
        <v>0.85</v>
      </c>
      <c r="Q19" t="s">
        <v>3</v>
      </c>
      <c r="R19" t="s">
        <v>3</v>
      </c>
      <c r="S19" t="s">
        <v>3</v>
      </c>
      <c r="T19" s="22">
        <v>541454028</v>
      </c>
      <c r="V19" s="22">
        <f>IF(L19&lt;&gt;"NA",L19,T19/1000)</f>
        <v>426153</v>
      </c>
      <c r="W19" s="24" t="str">
        <f t="shared" si="0"/>
        <v/>
      </c>
    </row>
    <row r="20" spans="2:23">
      <c r="B20" t="s">
        <v>14</v>
      </c>
      <c r="C20" t="s">
        <v>15</v>
      </c>
      <c r="D20" t="s">
        <v>2</v>
      </c>
      <c r="E20" t="s">
        <v>15</v>
      </c>
      <c r="F20" t="s">
        <v>14</v>
      </c>
      <c r="G20">
        <v>336.7</v>
      </c>
      <c r="H20">
        <v>5.62</v>
      </c>
      <c r="I20">
        <v>5.66</v>
      </c>
      <c r="J20" s="22">
        <v>55460</v>
      </c>
      <c r="K20" s="22">
        <v>935005</v>
      </c>
      <c r="L20" s="22">
        <v>318084</v>
      </c>
      <c r="M20" s="22">
        <v>687895</v>
      </c>
      <c r="N20" t="s">
        <v>3</v>
      </c>
      <c r="O20" t="s">
        <v>3</v>
      </c>
      <c r="P20" t="s">
        <v>3</v>
      </c>
      <c r="Q20" t="s">
        <v>3</v>
      </c>
      <c r="R20" t="s">
        <v>3</v>
      </c>
      <c r="S20" t="s">
        <v>3</v>
      </c>
      <c r="T20" s="22">
        <v>241856911</v>
      </c>
      <c r="V20" s="22">
        <f>IF(L20&lt;&gt;"NA",L20,T20/1000)</f>
        <v>318084</v>
      </c>
      <c r="W20" s="24" t="str">
        <f t="shared" si="0"/>
        <v/>
      </c>
    </row>
    <row r="21" spans="2:23">
      <c r="B21" t="s">
        <v>42</v>
      </c>
      <c r="C21" t="s">
        <v>43</v>
      </c>
      <c r="D21" t="s">
        <v>2</v>
      </c>
      <c r="E21" t="s">
        <v>43</v>
      </c>
      <c r="F21" t="s">
        <v>42</v>
      </c>
      <c r="G21">
        <v>517.66999999999996</v>
      </c>
      <c r="H21">
        <v>38.520000000000003</v>
      </c>
      <c r="I21">
        <v>13.53</v>
      </c>
      <c r="J21" s="22">
        <v>20370</v>
      </c>
      <c r="K21" s="22">
        <v>462224</v>
      </c>
      <c r="L21" s="22">
        <v>301496</v>
      </c>
      <c r="M21" s="22">
        <v>332347</v>
      </c>
      <c r="N21" t="s">
        <v>3</v>
      </c>
      <c r="O21" t="s">
        <v>3</v>
      </c>
      <c r="P21" t="s">
        <v>3</v>
      </c>
      <c r="Q21" t="s">
        <v>3</v>
      </c>
      <c r="R21" t="s">
        <v>3</v>
      </c>
      <c r="S21" t="s">
        <v>3</v>
      </c>
      <c r="T21" s="22">
        <v>213748781</v>
      </c>
      <c r="V21" s="22">
        <f>IF(L21&lt;&gt;"NA",L21,T21/1000)</f>
        <v>301496</v>
      </c>
      <c r="W21" s="24" t="str">
        <f t="shared" si="0"/>
        <v/>
      </c>
    </row>
    <row r="22" spans="2:23">
      <c r="B22" t="s">
        <v>44</v>
      </c>
      <c r="C22" t="s">
        <v>45</v>
      </c>
      <c r="D22" t="s">
        <v>2</v>
      </c>
      <c r="E22" t="s">
        <v>45</v>
      </c>
      <c r="F22" t="s">
        <v>44</v>
      </c>
      <c r="G22">
        <v>220.06</v>
      </c>
      <c r="H22">
        <v>10.51</v>
      </c>
      <c r="I22">
        <v>16.18</v>
      </c>
      <c r="J22" s="22">
        <v>33860</v>
      </c>
      <c r="K22" s="22">
        <v>587165</v>
      </c>
      <c r="L22" s="22">
        <v>285335</v>
      </c>
      <c r="M22" s="22">
        <v>407245</v>
      </c>
      <c r="N22" t="s">
        <v>3</v>
      </c>
      <c r="O22">
        <v>2.1</v>
      </c>
      <c r="P22">
        <v>2.0099999999999998</v>
      </c>
      <c r="Q22" t="s">
        <v>3</v>
      </c>
      <c r="R22" t="s">
        <v>3</v>
      </c>
      <c r="S22" t="s">
        <v>3</v>
      </c>
      <c r="T22" s="22">
        <v>253190380</v>
      </c>
      <c r="V22" s="22">
        <f>IF(L22&lt;&gt;"NA",L22,T22/1000)</f>
        <v>285335</v>
      </c>
      <c r="W22" s="24" t="str">
        <f t="shared" si="0"/>
        <v/>
      </c>
    </row>
    <row r="23" spans="2:23">
      <c r="B23" t="s">
        <v>36</v>
      </c>
      <c r="C23" t="s">
        <v>37</v>
      </c>
      <c r="D23" t="s">
        <v>2</v>
      </c>
      <c r="E23" t="s">
        <v>37</v>
      </c>
      <c r="F23" t="s">
        <v>36</v>
      </c>
      <c r="G23">
        <v>60.38</v>
      </c>
      <c r="H23">
        <v>0.54</v>
      </c>
      <c r="I23">
        <v>6.87</v>
      </c>
      <c r="J23" s="22" t="s">
        <v>3</v>
      </c>
      <c r="K23" s="22" t="s">
        <v>3</v>
      </c>
      <c r="L23" s="22" t="s">
        <v>3</v>
      </c>
      <c r="M23" s="22" t="s">
        <v>3</v>
      </c>
      <c r="N23" t="s">
        <v>3</v>
      </c>
      <c r="O23">
        <v>1.1399999999999999</v>
      </c>
      <c r="P23">
        <v>0.68</v>
      </c>
      <c r="Q23" t="s">
        <v>3</v>
      </c>
      <c r="R23" t="s">
        <v>3</v>
      </c>
      <c r="S23" t="s">
        <v>3</v>
      </c>
      <c r="T23" s="22">
        <v>280010456</v>
      </c>
      <c r="V23" s="22">
        <f>IF(L23&lt;&gt;"NA",L23,T23/1000)</f>
        <v>280010.45600000001</v>
      </c>
      <c r="W23" s="24" t="str">
        <f t="shared" si="0"/>
        <v>Adjusted</v>
      </c>
    </row>
    <row r="24" spans="2:23">
      <c r="B24" t="s">
        <v>18</v>
      </c>
      <c r="C24" t="s">
        <v>19</v>
      </c>
      <c r="D24" t="s">
        <v>2</v>
      </c>
      <c r="E24" t="s">
        <v>19</v>
      </c>
      <c r="F24" t="s">
        <v>18</v>
      </c>
      <c r="G24">
        <v>267.41000000000003</v>
      </c>
      <c r="H24">
        <v>5.43</v>
      </c>
      <c r="I24">
        <v>8.15</v>
      </c>
      <c r="J24" s="22">
        <v>58110</v>
      </c>
      <c r="K24" s="22">
        <v>793055</v>
      </c>
      <c r="L24" s="22">
        <v>226620</v>
      </c>
      <c r="M24" s="22">
        <v>396517</v>
      </c>
      <c r="N24" t="s">
        <v>3</v>
      </c>
      <c r="O24">
        <v>1.17</v>
      </c>
      <c r="P24">
        <v>1.1200000000000001</v>
      </c>
      <c r="Q24" t="s">
        <v>3</v>
      </c>
      <c r="R24" t="s">
        <v>3</v>
      </c>
      <c r="S24" t="s">
        <v>3</v>
      </c>
      <c r="T24" s="22">
        <v>178389247</v>
      </c>
      <c r="V24" s="22">
        <f>IF(L24&lt;&gt;"NA",L24,T24/1000)</f>
        <v>226620</v>
      </c>
      <c r="W24" s="24" t="str">
        <f t="shared" si="0"/>
        <v/>
      </c>
    </row>
    <row r="25" spans="2:23">
      <c r="B25" t="s">
        <v>24</v>
      </c>
      <c r="C25" t="s">
        <v>25</v>
      </c>
      <c r="D25" t="s">
        <v>2</v>
      </c>
      <c r="E25" t="s">
        <v>25</v>
      </c>
      <c r="F25" t="s">
        <v>24</v>
      </c>
      <c r="G25">
        <v>241.8</v>
      </c>
      <c r="H25">
        <v>11.13</v>
      </c>
      <c r="I25">
        <v>27.51</v>
      </c>
      <c r="J25" s="22">
        <v>40280</v>
      </c>
      <c r="K25" s="22">
        <v>464097</v>
      </c>
      <c r="L25" s="22">
        <v>217633</v>
      </c>
      <c r="M25" s="22">
        <v>456771</v>
      </c>
      <c r="N25" t="s">
        <v>3</v>
      </c>
      <c r="O25">
        <v>2.13</v>
      </c>
      <c r="P25">
        <v>2.12</v>
      </c>
      <c r="Q25" t="s">
        <v>3</v>
      </c>
      <c r="R25" t="s">
        <v>3</v>
      </c>
      <c r="S25" t="s">
        <v>3</v>
      </c>
      <c r="T25" s="22">
        <v>207869673</v>
      </c>
      <c r="V25" s="22">
        <f>IF(L25&lt;&gt;"NA",L25,T25/1000)</f>
        <v>217633</v>
      </c>
      <c r="W25" s="24" t="str">
        <f t="shared" si="0"/>
        <v/>
      </c>
    </row>
    <row r="26" spans="2:23">
      <c r="B26" t="s">
        <v>12</v>
      </c>
      <c r="C26" t="s">
        <v>13</v>
      </c>
      <c r="D26" t="s">
        <v>2</v>
      </c>
      <c r="E26" t="s">
        <v>13</v>
      </c>
      <c r="F26" t="s">
        <v>12</v>
      </c>
      <c r="G26">
        <v>198.45</v>
      </c>
      <c r="H26">
        <v>10.7</v>
      </c>
      <c r="I26">
        <v>7.73</v>
      </c>
      <c r="J26" s="22">
        <v>23210</v>
      </c>
      <c r="K26" s="22">
        <v>240180</v>
      </c>
      <c r="L26" s="22">
        <v>154837</v>
      </c>
      <c r="M26" s="22">
        <v>217885</v>
      </c>
      <c r="N26" t="s">
        <v>3</v>
      </c>
      <c r="O26" t="s">
        <v>3</v>
      </c>
      <c r="P26" t="s">
        <v>3</v>
      </c>
      <c r="Q26" t="s">
        <v>3</v>
      </c>
      <c r="R26" t="s">
        <v>3</v>
      </c>
      <c r="S26" t="s">
        <v>3</v>
      </c>
      <c r="T26" s="22">
        <v>127698900</v>
      </c>
      <c r="V26" s="22">
        <f>IF(L26&lt;&gt;"NA",L26,T26/1000)</f>
        <v>154837</v>
      </c>
      <c r="W26" s="24" t="str">
        <f t="shared" si="0"/>
        <v/>
      </c>
    </row>
    <row r="27" spans="2:23">
      <c r="B27" t="s">
        <v>26</v>
      </c>
      <c r="C27" t="s">
        <v>27</v>
      </c>
      <c r="D27" t="s">
        <v>2</v>
      </c>
      <c r="E27" t="s">
        <v>27</v>
      </c>
      <c r="F27" t="s">
        <v>26</v>
      </c>
      <c r="G27">
        <v>129.99</v>
      </c>
      <c r="H27">
        <v>9.9499999999999993</v>
      </c>
      <c r="I27">
        <v>9.1</v>
      </c>
      <c r="J27" s="22">
        <v>17930</v>
      </c>
      <c r="K27" s="22">
        <v>142036</v>
      </c>
      <c r="L27" s="22">
        <v>112632</v>
      </c>
      <c r="M27" s="22">
        <v>80706</v>
      </c>
      <c r="N27" t="s">
        <v>3</v>
      </c>
      <c r="O27" t="s">
        <v>3</v>
      </c>
      <c r="P27" t="s">
        <v>3</v>
      </c>
      <c r="Q27" t="s">
        <v>3</v>
      </c>
      <c r="R27" t="s">
        <v>3</v>
      </c>
      <c r="S27" t="s">
        <v>3</v>
      </c>
      <c r="T27" s="22">
        <v>64541221</v>
      </c>
      <c r="V27" s="22">
        <f>IF(L27&lt;&gt;"NA",L27,T27/1000)</f>
        <v>112632</v>
      </c>
      <c r="W27" s="24" t="str">
        <f t="shared" si="0"/>
        <v/>
      </c>
    </row>
    <row r="28" spans="2:23">
      <c r="B28" t="s">
        <v>46</v>
      </c>
      <c r="C28" t="s">
        <v>47</v>
      </c>
      <c r="D28" t="s">
        <v>2</v>
      </c>
      <c r="E28" t="s">
        <v>47</v>
      </c>
      <c r="F28" t="s">
        <v>46</v>
      </c>
      <c r="G28">
        <v>188.88</v>
      </c>
      <c r="H28">
        <v>21.7</v>
      </c>
      <c r="I28">
        <v>7.29</v>
      </c>
      <c r="J28" s="22">
        <v>15720</v>
      </c>
      <c r="K28" s="22">
        <v>141669</v>
      </c>
      <c r="L28" s="22">
        <v>72597</v>
      </c>
      <c r="M28" s="22">
        <v>114343</v>
      </c>
      <c r="N28" t="s">
        <v>3</v>
      </c>
      <c r="O28" t="s">
        <v>3</v>
      </c>
      <c r="P28" t="s">
        <v>3</v>
      </c>
      <c r="Q28" t="s">
        <v>3</v>
      </c>
      <c r="R28" t="s">
        <v>3</v>
      </c>
      <c r="S28" t="s">
        <v>3</v>
      </c>
      <c r="T28" s="22">
        <v>51058225</v>
      </c>
      <c r="V28" s="22">
        <f>IF(L28&lt;&gt;"NA",L28,T28/1000)</f>
        <v>72597</v>
      </c>
      <c r="W28" s="24" t="str">
        <f t="shared" si="0"/>
        <v/>
      </c>
    </row>
    <row r="29" spans="2:23">
      <c r="B29" t="s">
        <v>48</v>
      </c>
      <c r="C29" t="s">
        <v>49</v>
      </c>
      <c r="D29" t="s">
        <v>2</v>
      </c>
      <c r="E29" t="s">
        <v>49</v>
      </c>
      <c r="F29" t="s">
        <v>48</v>
      </c>
      <c r="G29">
        <v>95.81</v>
      </c>
      <c r="H29">
        <v>5.41</v>
      </c>
      <c r="I29">
        <v>14.11</v>
      </c>
      <c r="J29" s="22">
        <v>24440</v>
      </c>
      <c r="K29" s="22">
        <v>83244</v>
      </c>
      <c r="L29" s="22">
        <v>57127</v>
      </c>
      <c r="M29" s="22">
        <v>89525</v>
      </c>
      <c r="N29" t="s">
        <v>3</v>
      </c>
      <c r="O29">
        <v>1.7</v>
      </c>
      <c r="P29">
        <v>1.56</v>
      </c>
      <c r="Q29" t="s">
        <v>3</v>
      </c>
      <c r="R29" t="s">
        <v>3</v>
      </c>
      <c r="S29" t="s">
        <v>3</v>
      </c>
      <c r="T29" s="22">
        <v>41460629</v>
      </c>
      <c r="V29" s="22">
        <f>IF(L29&lt;&gt;"NA",L29,T29/1000)</f>
        <v>57127</v>
      </c>
      <c r="W29" s="24" t="str">
        <f t="shared" si="0"/>
        <v/>
      </c>
    </row>
    <row r="30" spans="2:23">
      <c r="B30" t="s">
        <v>10</v>
      </c>
      <c r="C30" t="s">
        <v>11</v>
      </c>
      <c r="D30" t="s">
        <v>2</v>
      </c>
      <c r="E30" t="s">
        <v>11</v>
      </c>
      <c r="F30" t="s">
        <v>10</v>
      </c>
      <c r="G30">
        <v>21.92</v>
      </c>
      <c r="H30">
        <v>0.87</v>
      </c>
      <c r="I30">
        <v>15.88</v>
      </c>
      <c r="J30" s="22" t="s">
        <v>3</v>
      </c>
      <c r="K30" s="22" t="s">
        <v>3</v>
      </c>
      <c r="L30" s="22" t="s">
        <v>3</v>
      </c>
      <c r="M30" s="22" t="s">
        <v>3</v>
      </c>
      <c r="N30" t="s">
        <v>3</v>
      </c>
      <c r="O30">
        <v>2.79</v>
      </c>
      <c r="P30">
        <v>2.78</v>
      </c>
      <c r="Q30" t="s">
        <v>3</v>
      </c>
      <c r="R30" t="s">
        <v>3</v>
      </c>
      <c r="S30" t="s">
        <v>3</v>
      </c>
      <c r="T30" s="22">
        <v>49475554</v>
      </c>
      <c r="V30" s="22">
        <f>IF(L30&lt;&gt;"NA",L30,T30/1000)</f>
        <v>49475.553999999996</v>
      </c>
      <c r="W30" s="24" t="str">
        <f t="shared" si="0"/>
        <v>Adjusted</v>
      </c>
    </row>
    <row r="31" spans="2:23">
      <c r="B31" t="s">
        <v>8</v>
      </c>
      <c r="C31" t="s">
        <v>9</v>
      </c>
      <c r="D31" t="s">
        <v>2</v>
      </c>
      <c r="E31" t="s">
        <v>9</v>
      </c>
      <c r="F31" t="s">
        <v>8</v>
      </c>
      <c r="G31">
        <v>57.54</v>
      </c>
      <c r="H31">
        <v>4.25</v>
      </c>
      <c r="I31">
        <v>20.27</v>
      </c>
      <c r="J31" s="22" t="s">
        <v>3</v>
      </c>
      <c r="K31" s="22" t="s">
        <v>3</v>
      </c>
      <c r="L31" s="22" t="s">
        <v>3</v>
      </c>
      <c r="M31" s="22" t="s">
        <v>3</v>
      </c>
      <c r="N31" t="s">
        <v>3</v>
      </c>
      <c r="O31" t="s">
        <v>3</v>
      </c>
      <c r="P31" t="s">
        <v>3</v>
      </c>
      <c r="Q31" t="s">
        <v>3</v>
      </c>
      <c r="R31" t="s">
        <v>3</v>
      </c>
      <c r="S31" t="s">
        <v>3</v>
      </c>
      <c r="T31" s="22">
        <v>33575063</v>
      </c>
      <c r="V31" s="22">
        <f>IF(L31&lt;&gt;"NA",L31,T31/1000)</f>
        <v>33575.063000000002</v>
      </c>
      <c r="W31" s="24" t="str">
        <f t="shared" si="0"/>
        <v>Adjusted</v>
      </c>
    </row>
    <row r="32" spans="2:23">
      <c r="B32" t="s">
        <v>6</v>
      </c>
      <c r="C32" t="s">
        <v>7</v>
      </c>
      <c r="D32" t="s">
        <v>2</v>
      </c>
      <c r="E32" t="s">
        <v>7</v>
      </c>
      <c r="F32" t="s">
        <v>6</v>
      </c>
      <c r="G32">
        <v>53.01</v>
      </c>
      <c r="H32">
        <v>7.22</v>
      </c>
      <c r="I32">
        <v>11.32</v>
      </c>
      <c r="J32" s="22">
        <v>13620</v>
      </c>
      <c r="K32" s="22">
        <v>47272</v>
      </c>
      <c r="L32" s="22">
        <v>30741</v>
      </c>
      <c r="M32" s="22">
        <v>50975</v>
      </c>
      <c r="N32" t="s">
        <v>3</v>
      </c>
      <c r="O32" t="s">
        <v>3</v>
      </c>
      <c r="P32" t="s">
        <v>3</v>
      </c>
      <c r="Q32" t="s">
        <v>3</v>
      </c>
      <c r="R32" t="s">
        <v>3</v>
      </c>
      <c r="S32" t="s">
        <v>3</v>
      </c>
      <c r="T32" s="22">
        <v>31988521</v>
      </c>
      <c r="V32" s="22">
        <f>IF(L32&lt;&gt;"NA",L32,T32/1000)</f>
        <v>30741</v>
      </c>
      <c r="W32" s="24" t="str">
        <f t="shared" si="0"/>
        <v/>
      </c>
    </row>
    <row r="33" spans="2:23">
      <c r="B33" t="s">
        <v>50</v>
      </c>
      <c r="C33" t="s">
        <v>51</v>
      </c>
      <c r="D33" t="s">
        <v>2</v>
      </c>
      <c r="E33" t="s">
        <v>51</v>
      </c>
      <c r="F33" t="s">
        <v>50</v>
      </c>
      <c r="G33">
        <v>46.85</v>
      </c>
      <c r="H33">
        <v>2.06</v>
      </c>
      <c r="I33">
        <v>13.13</v>
      </c>
      <c r="J33" s="22" t="s">
        <v>3</v>
      </c>
      <c r="K33" s="22" t="s">
        <v>3</v>
      </c>
      <c r="L33" s="22" t="s">
        <v>3</v>
      </c>
      <c r="M33" s="22" t="s">
        <v>3</v>
      </c>
      <c r="N33" t="s">
        <v>3</v>
      </c>
      <c r="O33">
        <v>1.79</v>
      </c>
      <c r="P33">
        <v>1.65</v>
      </c>
      <c r="Q33" t="s">
        <v>3</v>
      </c>
      <c r="R33" t="s">
        <v>3</v>
      </c>
      <c r="S33" t="s">
        <v>3</v>
      </c>
      <c r="T33" s="22">
        <v>24668259</v>
      </c>
      <c r="V33" s="22">
        <f>IF(L33&lt;&gt;"NA",L33,T33/1000)</f>
        <v>24668.258999999998</v>
      </c>
      <c r="W33" s="24" t="str">
        <f t="shared" si="0"/>
        <v>Adjusted</v>
      </c>
    </row>
    <row r="34" spans="2:23">
      <c r="B34" t="s">
        <v>38</v>
      </c>
      <c r="C34" t="s">
        <v>39</v>
      </c>
      <c r="D34" t="s">
        <v>2</v>
      </c>
      <c r="E34" t="s">
        <v>39</v>
      </c>
      <c r="F34" t="s">
        <v>38</v>
      </c>
      <c r="G34">
        <v>9.65</v>
      </c>
      <c r="H34">
        <v>0.43</v>
      </c>
      <c r="I34">
        <v>6.38</v>
      </c>
      <c r="J34" s="22" t="s">
        <v>3</v>
      </c>
      <c r="K34" s="22" t="s">
        <v>3</v>
      </c>
      <c r="L34" s="22" t="s">
        <v>3</v>
      </c>
      <c r="M34" s="22" t="s">
        <v>3</v>
      </c>
      <c r="N34" t="s">
        <v>3</v>
      </c>
      <c r="O34">
        <v>2.23</v>
      </c>
      <c r="P34">
        <v>2.15</v>
      </c>
      <c r="Q34" t="s">
        <v>3</v>
      </c>
      <c r="R34" t="s">
        <v>3</v>
      </c>
      <c r="S34" t="s">
        <v>3</v>
      </c>
      <c r="T34" s="22">
        <v>22099583</v>
      </c>
      <c r="V34" s="22">
        <f>IF(L34&lt;&gt;"NA",L34,T34/1000)</f>
        <v>22099.582999999999</v>
      </c>
      <c r="W34" s="24" t="str">
        <f t="shared" si="0"/>
        <v>Adjusted</v>
      </c>
    </row>
    <row r="35" spans="2:23">
      <c r="B35" t="s">
        <v>32</v>
      </c>
      <c r="C35" t="s">
        <v>33</v>
      </c>
      <c r="D35" t="s">
        <v>2</v>
      </c>
      <c r="E35" t="s">
        <v>33</v>
      </c>
      <c r="F35" t="s">
        <v>32</v>
      </c>
      <c r="G35">
        <v>30.97</v>
      </c>
      <c r="H35">
        <v>2.0499999999999998</v>
      </c>
      <c r="I35">
        <v>9.86</v>
      </c>
      <c r="J35" s="22" t="s">
        <v>3</v>
      </c>
      <c r="K35" s="22" t="s">
        <v>3</v>
      </c>
      <c r="L35" s="22" t="s">
        <v>3</v>
      </c>
      <c r="M35" s="22" t="s">
        <v>3</v>
      </c>
      <c r="N35" t="s">
        <v>3</v>
      </c>
      <c r="O35">
        <v>1.32</v>
      </c>
      <c r="P35">
        <v>1.1200000000000001</v>
      </c>
      <c r="Q35" t="s">
        <v>3</v>
      </c>
      <c r="R35" t="s">
        <v>3</v>
      </c>
      <c r="S35" t="s">
        <v>3</v>
      </c>
      <c r="T35" s="22">
        <v>19717486</v>
      </c>
      <c r="V35" s="22">
        <f>IF(L35&lt;&gt;"NA",L35,T35/1000)</f>
        <v>19717.486000000001</v>
      </c>
      <c r="W35" s="24" t="str">
        <f t="shared" si="0"/>
        <v>Adjusted</v>
      </c>
    </row>
    <row r="36" spans="2:23">
      <c r="B36" t="s">
        <v>34</v>
      </c>
      <c r="C36" t="s">
        <v>35</v>
      </c>
      <c r="D36" t="s">
        <v>2</v>
      </c>
      <c r="E36" t="s">
        <v>35</v>
      </c>
      <c r="F36" t="s">
        <v>34</v>
      </c>
      <c r="G36">
        <v>45.98</v>
      </c>
      <c r="H36">
        <v>2.97</v>
      </c>
      <c r="I36">
        <v>11.77</v>
      </c>
      <c r="J36" s="22" t="s">
        <v>3</v>
      </c>
      <c r="K36" s="22" t="s">
        <v>3</v>
      </c>
      <c r="L36" s="22" t="s">
        <v>3</v>
      </c>
      <c r="M36" s="22" t="s">
        <v>3</v>
      </c>
      <c r="N36" t="s">
        <v>3</v>
      </c>
      <c r="O36" t="s">
        <v>3</v>
      </c>
      <c r="P36" t="s">
        <v>3</v>
      </c>
      <c r="Q36" t="s">
        <v>3</v>
      </c>
      <c r="R36" t="s">
        <v>3</v>
      </c>
      <c r="S36" t="s">
        <v>3</v>
      </c>
      <c r="T36" s="22">
        <v>13749724</v>
      </c>
      <c r="V36" s="22">
        <f>IF(L36&lt;&gt;"NA",L36,T36/1000)</f>
        <v>13749.724</v>
      </c>
      <c r="W36" s="24" t="str">
        <f t="shared" si="0"/>
        <v>Adjusted</v>
      </c>
    </row>
    <row r="37" spans="2:23">
      <c r="B37" t="s">
        <v>16</v>
      </c>
      <c r="C37" t="s">
        <v>17</v>
      </c>
      <c r="D37" t="s">
        <v>2</v>
      </c>
      <c r="E37" t="s">
        <v>17</v>
      </c>
      <c r="F37" t="s">
        <v>16</v>
      </c>
      <c r="G37">
        <v>24.48</v>
      </c>
      <c r="H37">
        <v>1.29</v>
      </c>
      <c r="I37">
        <v>8.6300000000000008</v>
      </c>
      <c r="J37" s="22" t="s">
        <v>3</v>
      </c>
      <c r="K37" s="22" t="s">
        <v>3</v>
      </c>
      <c r="L37" s="22" t="s">
        <v>3</v>
      </c>
      <c r="M37" s="22" t="s">
        <v>3</v>
      </c>
      <c r="N37" t="s">
        <v>3</v>
      </c>
      <c r="O37">
        <v>0.77</v>
      </c>
      <c r="P37">
        <v>0.73</v>
      </c>
      <c r="Q37" t="s">
        <v>3</v>
      </c>
      <c r="R37" t="s">
        <v>3</v>
      </c>
      <c r="S37" t="s">
        <v>3</v>
      </c>
      <c r="T37" s="22">
        <v>13620302</v>
      </c>
      <c r="V37" s="22">
        <f>IF(L37&lt;&gt;"NA",L37,T37/1000)</f>
        <v>13620.302</v>
      </c>
      <c r="W37" s="24" t="str">
        <f t="shared" si="0"/>
        <v>Adjusted</v>
      </c>
    </row>
    <row r="38" spans="2:23">
      <c r="J38" s="22"/>
      <c r="K38" s="22"/>
      <c r="L38" s="22"/>
      <c r="M38" s="22"/>
      <c r="W38" s="24" t="str">
        <f t="shared" si="0"/>
        <v/>
      </c>
    </row>
    <row r="39" spans="2:23">
      <c r="W39" s="24" t="str">
        <f t="shared" si="0"/>
        <v/>
      </c>
    </row>
    <row r="40" spans="2:23">
      <c r="W40" s="24" t="str">
        <f t="shared" si="0"/>
        <v/>
      </c>
    </row>
  </sheetData>
  <sortState ref="B10:V37">
    <sortCondition descending="1" ref="V10:V37"/>
  </sortState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4:Y39"/>
  <sheetViews>
    <sheetView topLeftCell="E6" workbookViewId="0">
      <selection activeCell="O6" sqref="O1:S1048576"/>
    </sheetView>
  </sheetViews>
  <sheetFormatPr defaultRowHeight="15"/>
  <cols>
    <col min="1" max="1" width="11.42578125" bestFit="1" customWidth="1"/>
    <col min="2" max="2" width="15.42578125" bestFit="1" customWidth="1"/>
    <col min="3" max="3" width="11.42578125" bestFit="1" customWidth="1"/>
    <col min="4" max="4" width="12.42578125" bestFit="1" customWidth="1"/>
    <col min="5" max="5" width="11.42578125" bestFit="1" customWidth="1"/>
    <col min="6" max="6" width="15.42578125" bestFit="1" customWidth="1"/>
    <col min="7" max="10" width="9.42578125" customWidth="1"/>
    <col min="11" max="11" width="12.140625" customWidth="1"/>
    <col min="12" max="12" width="14.85546875" customWidth="1"/>
    <col min="13" max="13" width="13.5703125" customWidth="1"/>
    <col min="14" max="14" width="9.28515625" bestFit="1" customWidth="1"/>
    <col min="15" max="24" width="9.42578125" customWidth="1"/>
    <col min="25" max="25" width="14.7109375" customWidth="1"/>
  </cols>
  <sheetData>
    <row r="4" spans="1:25">
      <c r="A4" s="3"/>
      <c r="B4" s="3"/>
      <c r="C4" s="3"/>
      <c r="D4" s="3"/>
      <c r="E4" s="3"/>
      <c r="F4" s="3"/>
      <c r="G4" s="3"/>
      <c r="H4" s="3"/>
      <c r="I4" s="3"/>
    </row>
    <row r="5" spans="1:25" s="4" customFormat="1" ht="63.75" customHeight="1">
      <c r="B5" s="4" t="str">
        <f>[1]!SNLTable(227539,$C$10:$C$37,$D$7:$Y$7,,,"Options:Curr=,Mag=,ConvMethod=")</f>
        <v>SNLTable</v>
      </c>
      <c r="Y5" s="4" t="s">
        <v>59</v>
      </c>
    </row>
    <row r="6" spans="1:25" s="4" customFormat="1" ht="90">
      <c r="B6" s="4" t="str">
        <f>[1]!SNLLabel(227539,227545,"Options:Curr=,Mag=,ConvMethod=")</f>
        <v xml:space="preserve">Market Name </v>
      </c>
      <c r="C6" s="4" t="str">
        <f>[1]!SNLLabel(227539,227544,"Options:Curr=,Mag=,ConvMethod=")</f>
        <v xml:space="preserve">Market Key </v>
      </c>
      <c r="D6" s="4" t="str">
        <f>[1]!SNLLabel(227539,$D$7,$D$8,$D$9,"Options:Curr=,Mag=,ConvMethod=")</f>
        <v xml:space="preserve">Market Type </v>
      </c>
      <c r="E6" s="4" t="str">
        <f>[1]!SNLLabel(227539,$E$7,$E$8,$E$9,"Options:Curr=,Mag=,ConvMethod=")</f>
        <v xml:space="preserve">Market Key </v>
      </c>
      <c r="F6" s="4" t="str">
        <f>[1]!SNLLabel(227539,$F$7,$F$8,$F$9,"Options:Curr=,Mag=,ConvMethod=")</f>
        <v xml:space="preserve">Country </v>
      </c>
      <c r="G6" s="4" t="str">
        <f>[1]!SNLLabel(227539,$G$7,$G$8,$G$9,"Options:Curr=,Mag=,ConvMethod=")</f>
        <v>Nominal GDP ($B) (Reported)</v>
      </c>
      <c r="H6" s="4" t="str">
        <f>[1]!SNLLabel(227539,$H$7,$H$8,$H$9,"Options:Curr=,Mag=,ConvMethod=")</f>
        <v>Population (M)</v>
      </c>
      <c r="I6" s="4" t="str">
        <f>[1]!SNLLabel(227539,$I$7,$I$8,$I$9,"Options:Curr=,Mag=,ConvMethod=")</f>
        <v>Unemployment Rate (%)</v>
      </c>
      <c r="J6" s="4" t="str">
        <f>[1]!SNLLabel(227539,$J$7,$J$8,$J$9,"Options:Curr=,Mag=,ConvMethod=")</f>
        <v>Median Household Income ($) (Reported)</v>
      </c>
      <c r="K6" s="4" t="str">
        <f>[1]!SNLLabel(227539,$K$7,$K$8,$K$9,"Options:Curr=,Mag=,ConvMethod=")</f>
        <v>Bank Assets ($M) (Reported)</v>
      </c>
      <c r="L6" s="4" t="str">
        <f>[1]!SNLLabel(227539,$L$7,$L$8,$L$9,"Options:Curr=,Mag=,ConvMethod=")</f>
        <v>Bank Deposits ($M) (Reported)</v>
      </c>
      <c r="M6" s="4" t="str">
        <f>[1]!SNLLabel(227539,$M$7,$M$8,$M$9,"Options:Curr=,Mag=,ConvMethod=")</f>
        <v>FIN: Deposits Liabilities ($M) (Reported)</v>
      </c>
      <c r="N6" s="4" t="str">
        <f>[1]!SNLLabel(227539,$N$7,$N$8,$N$9,"Options:Curr=,Mag=,ConvMethod=")</f>
        <v>Household Deposits (Reported)</v>
      </c>
      <c r="T6" s="4" t="str">
        <f>[1]!SNLLabel(227539,$T$7,$T$8,$T$9,"Options:Curr=,Mag=,ConvMethod=")</f>
        <v>Outstanding Deposits from Households (%)</v>
      </c>
      <c r="U6" s="4" t="str">
        <f>[1]!SNLLabel(227539,$U$7,$U$8,$U$9,"Options:Curr=,Mag=,ConvMethod=")</f>
        <v>Outstanding Deposits from Non Financial Corp and Households (%)</v>
      </c>
      <c r="V6" s="4" t="str">
        <f>[1]!SNLLabel(227539,$V$7,$V$8,$V$9,"Options:Curr=,Mag=,ConvMethod=")</f>
        <v>Bank Deposits ($M) (Reported)</v>
      </c>
      <c r="W6" s="4" t="str">
        <f>[1]!SNLLabel(227539,$W$7,$W$8,$W$9,"Options:Curr=,Mag=,ConvMethod=")</f>
        <v>FIN: Deposits Liabilities ($M) (Reported)</v>
      </c>
      <c r="X6" s="4" t="str">
        <f>[1]!SNLLabel(227539,$X$7,$X$8,$X$9,"Options:Curr=,Mag=,ConvMethod=")</f>
        <v>Total Deposits (Reported)</v>
      </c>
      <c r="Y6" s="4" t="str">
        <f>[1]!SNLLabel(227539,$Y$7,$Y$8,$Y$9,"Options:Curr=,Mag=,ConvMethod=")</f>
        <v>Deposits from Customers (Full Sample) (Reported)</v>
      </c>
    </row>
    <row r="7" spans="1:25" s="4" customFormat="1">
      <c r="A7" s="5"/>
      <c r="B7" s="5"/>
      <c r="C7" s="5"/>
      <c r="D7" s="5">
        <v>227546</v>
      </c>
      <c r="E7" s="5">
        <v>227544</v>
      </c>
      <c r="F7" s="5">
        <v>227550</v>
      </c>
      <c r="G7" s="5">
        <v>242349</v>
      </c>
      <c r="H7" s="5">
        <v>242350</v>
      </c>
      <c r="I7" s="5">
        <v>242353</v>
      </c>
      <c r="J7" s="4">
        <v>242368</v>
      </c>
      <c r="K7" s="4">
        <v>246457</v>
      </c>
      <c r="L7" s="4">
        <v>246461</v>
      </c>
      <c r="M7" s="4">
        <v>246496</v>
      </c>
      <c r="N7" s="4">
        <v>254831</v>
      </c>
      <c r="T7" s="4">
        <v>249667</v>
      </c>
      <c r="U7" s="4">
        <v>249663</v>
      </c>
      <c r="V7" s="4">
        <v>246461</v>
      </c>
      <c r="W7" s="4">
        <v>246496</v>
      </c>
      <c r="X7" s="4">
        <v>254804</v>
      </c>
      <c r="Y7" s="4">
        <v>254228</v>
      </c>
    </row>
    <row r="8" spans="1:25" s="4" customFormat="1">
      <c r="A8" s="5"/>
      <c r="B8" s="5"/>
      <c r="C8" s="5"/>
      <c r="D8" s="5"/>
      <c r="E8" s="5"/>
      <c r="F8" s="5"/>
      <c r="G8" s="5">
        <v>2013</v>
      </c>
      <c r="H8" s="5">
        <v>2013</v>
      </c>
      <c r="I8" s="5">
        <v>2013</v>
      </c>
      <c r="J8" s="5">
        <v>2013</v>
      </c>
      <c r="K8" s="5">
        <v>2013</v>
      </c>
      <c r="L8" s="5">
        <v>2013</v>
      </c>
      <c r="M8" s="5">
        <v>2013</v>
      </c>
      <c r="N8" s="5">
        <v>2013</v>
      </c>
      <c r="O8" s="5"/>
      <c r="P8" s="5"/>
      <c r="Q8" s="5"/>
      <c r="R8" s="5"/>
      <c r="S8" s="5"/>
      <c r="T8" s="5" t="str">
        <f>[1]!SNLLabel(227539,$T$7,"&lt;&gt;MRM")</f>
        <v>MstRctMnth</v>
      </c>
      <c r="U8" s="5" t="str">
        <f>[1]!SNLLabel(227539,$U$7,"&lt;&gt;MRM")</f>
        <v>MstRctMnth</v>
      </c>
      <c r="V8" s="5" t="str">
        <f>[1]!SNLLabel(227539,$V$7,"&lt;&gt;12/31/2030")</f>
        <v>2030</v>
      </c>
      <c r="W8" s="5" t="str">
        <f>[1]!SNLLabel(227539,$W$7,"&lt;&gt;12/31/2030")</f>
        <v>2030</v>
      </c>
      <c r="X8" s="5" t="str">
        <f>[1]!SNLLabel(227539,$X$7,"&lt;&gt;2014M12")</f>
        <v>Dec. 2014</v>
      </c>
      <c r="Y8" s="5" t="s">
        <v>58</v>
      </c>
    </row>
    <row r="9" spans="1:25" s="4" customFormat="1">
      <c r="A9" s="6"/>
      <c r="B9" s="7"/>
      <c r="C9" s="7"/>
      <c r="D9" s="8"/>
      <c r="E9" s="9"/>
      <c r="F9" s="7"/>
      <c r="G9" s="7"/>
      <c r="H9" s="7"/>
      <c r="I9" s="8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 t="str">
        <f>[1]!SNLLabel(227539,$Y$7,,"&lt;&gt;1")</f>
        <v>All Banks</v>
      </c>
    </row>
    <row r="10" spans="1:25" s="4" customFormat="1">
      <c r="A10" s="5"/>
      <c r="B10" s="10" t="s">
        <v>0</v>
      </c>
      <c r="C10" s="10" t="s">
        <v>1</v>
      </c>
      <c r="D10" s="11" t="s">
        <v>2</v>
      </c>
      <c r="E10" s="12" t="s">
        <v>1</v>
      </c>
      <c r="F10" s="10" t="s">
        <v>0</v>
      </c>
      <c r="G10" s="7">
        <v>415.8</v>
      </c>
      <c r="H10" s="7">
        <v>8.5</v>
      </c>
      <c r="I10" s="8">
        <v>4.92</v>
      </c>
      <c r="J10" s="9">
        <v>62180</v>
      </c>
      <c r="K10" s="7">
        <v>1330172</v>
      </c>
      <c r="L10" s="7">
        <v>426153</v>
      </c>
      <c r="M10" s="7">
        <v>594991</v>
      </c>
      <c r="N10" s="7" t="s">
        <v>3</v>
      </c>
      <c r="O10" s="7"/>
      <c r="P10" s="7"/>
      <c r="Q10" s="7"/>
      <c r="R10" s="7"/>
      <c r="S10" s="7"/>
      <c r="T10" s="8">
        <v>0.87</v>
      </c>
      <c r="U10" s="8">
        <v>0.85</v>
      </c>
      <c r="V10" s="7" t="s">
        <v>3</v>
      </c>
      <c r="W10" s="7" t="s">
        <v>3</v>
      </c>
      <c r="X10" s="9" t="s">
        <v>3</v>
      </c>
      <c r="Y10" s="9">
        <v>541454028</v>
      </c>
    </row>
    <row r="11" spans="1:25">
      <c r="A11" s="5"/>
      <c r="B11" s="10" t="s">
        <v>4</v>
      </c>
      <c r="C11" s="10" t="s">
        <v>5</v>
      </c>
      <c r="D11" s="11" t="s">
        <v>2</v>
      </c>
      <c r="E11" s="12" t="s">
        <v>5</v>
      </c>
      <c r="F11" s="10" t="s">
        <v>4</v>
      </c>
      <c r="G11" s="7">
        <v>508.23</v>
      </c>
      <c r="H11" s="7">
        <v>10.66</v>
      </c>
      <c r="I11" s="8">
        <v>8.43</v>
      </c>
      <c r="J11" s="9">
        <v>59770</v>
      </c>
      <c r="K11" s="7">
        <v>1311663</v>
      </c>
      <c r="L11" s="7">
        <v>733225</v>
      </c>
      <c r="M11" s="7">
        <v>859850</v>
      </c>
      <c r="N11" s="7" t="s">
        <v>3</v>
      </c>
      <c r="O11" s="7"/>
      <c r="P11" s="7"/>
      <c r="Q11" s="7"/>
      <c r="R11" s="7"/>
      <c r="S11" s="7"/>
      <c r="T11" s="8">
        <v>2.4900000000000002</v>
      </c>
      <c r="U11" s="8">
        <v>1.87</v>
      </c>
      <c r="V11" s="7" t="s">
        <v>3</v>
      </c>
      <c r="W11" s="7" t="s">
        <v>3</v>
      </c>
      <c r="X11" s="9" t="s">
        <v>3</v>
      </c>
      <c r="Y11" s="9">
        <v>536894120</v>
      </c>
    </row>
    <row r="12" spans="1:25">
      <c r="A12" s="6"/>
      <c r="B12" s="10" t="s">
        <v>6</v>
      </c>
      <c r="C12" s="10" t="s">
        <v>7</v>
      </c>
      <c r="D12" s="10" t="s">
        <v>2</v>
      </c>
      <c r="E12" s="11" t="s">
        <v>7</v>
      </c>
      <c r="F12" s="12" t="s">
        <v>6</v>
      </c>
      <c r="G12" s="7">
        <v>53.01</v>
      </c>
      <c r="H12" s="7">
        <v>7.22</v>
      </c>
      <c r="I12" s="8">
        <v>11.32</v>
      </c>
      <c r="J12" s="9">
        <v>13620</v>
      </c>
      <c r="K12" s="7">
        <v>47272</v>
      </c>
      <c r="L12" s="7">
        <v>30741</v>
      </c>
      <c r="M12" s="7">
        <v>50975</v>
      </c>
      <c r="N12" s="7" t="s">
        <v>3</v>
      </c>
      <c r="O12" s="7"/>
      <c r="P12" s="7"/>
      <c r="Q12" s="7"/>
      <c r="R12" s="7"/>
      <c r="S12" s="7"/>
      <c r="T12" s="8" t="s">
        <v>3</v>
      </c>
      <c r="U12" s="8" t="s">
        <v>3</v>
      </c>
      <c r="V12" s="7" t="s">
        <v>3</v>
      </c>
      <c r="W12" s="7" t="s">
        <v>3</v>
      </c>
      <c r="X12" s="9" t="s">
        <v>3</v>
      </c>
      <c r="Y12" s="9">
        <v>31988521</v>
      </c>
    </row>
    <row r="13" spans="1:25">
      <c r="A13" s="6"/>
      <c r="B13" s="10" t="s">
        <v>8</v>
      </c>
      <c r="C13" s="10" t="s">
        <v>9</v>
      </c>
      <c r="D13" s="10" t="s">
        <v>2</v>
      </c>
      <c r="E13" s="11" t="s">
        <v>9</v>
      </c>
      <c r="F13" s="12" t="s">
        <v>8</v>
      </c>
      <c r="G13" s="7">
        <v>57.54</v>
      </c>
      <c r="H13" s="7">
        <v>4.25</v>
      </c>
      <c r="I13" s="8">
        <v>20.27</v>
      </c>
      <c r="J13" s="9" t="s">
        <v>3</v>
      </c>
      <c r="K13" s="7" t="s">
        <v>3</v>
      </c>
      <c r="L13" s="7" t="s">
        <v>3</v>
      </c>
      <c r="M13" s="7" t="s">
        <v>3</v>
      </c>
      <c r="N13" s="7" t="s">
        <v>3</v>
      </c>
      <c r="O13" s="7"/>
      <c r="P13" s="7"/>
      <c r="Q13" s="7"/>
      <c r="R13" s="7"/>
      <c r="S13" s="7"/>
      <c r="T13" s="8" t="s">
        <v>3</v>
      </c>
      <c r="U13" s="8" t="s">
        <v>3</v>
      </c>
      <c r="V13" s="7" t="s">
        <v>3</v>
      </c>
      <c r="W13" s="7" t="s">
        <v>3</v>
      </c>
      <c r="X13" s="9" t="s">
        <v>3</v>
      </c>
      <c r="Y13" s="9">
        <v>33575063</v>
      </c>
    </row>
    <row r="14" spans="1:25">
      <c r="A14" s="6"/>
      <c r="B14" s="10" t="s">
        <v>10</v>
      </c>
      <c r="C14" s="10" t="s">
        <v>11</v>
      </c>
      <c r="D14" s="10" t="s">
        <v>2</v>
      </c>
      <c r="E14" s="11" t="s">
        <v>11</v>
      </c>
      <c r="F14" s="12" t="s">
        <v>10</v>
      </c>
      <c r="G14" s="7">
        <v>21.92</v>
      </c>
      <c r="H14" s="7">
        <v>0.87</v>
      </c>
      <c r="I14" s="8">
        <v>15.88</v>
      </c>
      <c r="J14" s="9" t="s">
        <v>3</v>
      </c>
      <c r="K14" s="7" t="s">
        <v>3</v>
      </c>
      <c r="L14" s="7" t="s">
        <v>3</v>
      </c>
      <c r="M14" s="7" t="s">
        <v>3</v>
      </c>
      <c r="N14" s="7" t="s">
        <v>3</v>
      </c>
      <c r="O14" s="7"/>
      <c r="P14" s="7"/>
      <c r="Q14" s="7"/>
      <c r="R14" s="7"/>
      <c r="S14" s="7"/>
      <c r="T14" s="8">
        <v>2.79</v>
      </c>
      <c r="U14" s="8">
        <v>2.78</v>
      </c>
      <c r="V14" s="7" t="s">
        <v>3</v>
      </c>
      <c r="W14" s="7" t="s">
        <v>3</v>
      </c>
      <c r="X14" s="9" t="s">
        <v>3</v>
      </c>
      <c r="Y14" s="9">
        <v>49475554</v>
      </c>
    </row>
    <row r="15" spans="1:25">
      <c r="A15" s="6"/>
      <c r="B15" s="10" t="s">
        <v>12</v>
      </c>
      <c r="C15" s="10" t="s">
        <v>13</v>
      </c>
      <c r="D15" s="10" t="s">
        <v>2</v>
      </c>
      <c r="E15" s="11" t="s">
        <v>13</v>
      </c>
      <c r="F15" s="12" t="s">
        <v>12</v>
      </c>
      <c r="G15" s="7">
        <v>198.45</v>
      </c>
      <c r="H15" s="7">
        <v>10.7</v>
      </c>
      <c r="I15" s="8">
        <v>7.73</v>
      </c>
      <c r="J15" s="9">
        <v>23210</v>
      </c>
      <c r="K15" s="7">
        <v>240180</v>
      </c>
      <c r="L15" s="7">
        <v>154837</v>
      </c>
      <c r="M15" s="7">
        <v>217885</v>
      </c>
      <c r="N15" s="7" t="s">
        <v>3</v>
      </c>
      <c r="O15" s="7"/>
      <c r="P15" s="7"/>
      <c r="Q15" s="7"/>
      <c r="R15" s="7"/>
      <c r="S15" s="7"/>
      <c r="T15" s="8" t="s">
        <v>3</v>
      </c>
      <c r="U15" s="8" t="s">
        <v>3</v>
      </c>
      <c r="V15" s="7" t="s">
        <v>3</v>
      </c>
      <c r="W15" s="7" t="s">
        <v>3</v>
      </c>
      <c r="X15" s="9" t="s">
        <v>3</v>
      </c>
      <c r="Y15" s="9">
        <v>127698900</v>
      </c>
    </row>
    <row r="16" spans="1:25">
      <c r="A16" s="6"/>
      <c r="B16" s="10" t="s">
        <v>14</v>
      </c>
      <c r="C16" s="10" t="s">
        <v>15</v>
      </c>
      <c r="D16" s="10" t="s">
        <v>2</v>
      </c>
      <c r="E16" s="11" t="s">
        <v>15</v>
      </c>
      <c r="F16" s="12" t="s">
        <v>14</v>
      </c>
      <c r="G16" s="7">
        <v>336.7</v>
      </c>
      <c r="H16" s="7">
        <v>5.62</v>
      </c>
      <c r="I16" s="8">
        <v>5.66</v>
      </c>
      <c r="J16" s="9">
        <v>55460</v>
      </c>
      <c r="K16" s="7">
        <v>935005</v>
      </c>
      <c r="L16" s="7">
        <v>318084</v>
      </c>
      <c r="M16" s="7">
        <v>687895</v>
      </c>
      <c r="N16" s="7" t="s">
        <v>3</v>
      </c>
      <c r="O16" s="7"/>
      <c r="P16" s="7"/>
      <c r="Q16" s="7"/>
      <c r="R16" s="7"/>
      <c r="S16" s="7"/>
      <c r="T16" s="8" t="s">
        <v>3</v>
      </c>
      <c r="U16" s="8" t="s">
        <v>3</v>
      </c>
      <c r="V16" s="7" t="s">
        <v>3</v>
      </c>
      <c r="W16" s="7" t="s">
        <v>3</v>
      </c>
      <c r="X16" s="9" t="s">
        <v>3</v>
      </c>
      <c r="Y16" s="9">
        <v>241856911</v>
      </c>
    </row>
    <row r="17" spans="1:25">
      <c r="A17" s="6"/>
      <c r="B17" s="10" t="s">
        <v>16</v>
      </c>
      <c r="C17" s="10" t="s">
        <v>17</v>
      </c>
      <c r="D17" s="10" t="s">
        <v>2</v>
      </c>
      <c r="E17" s="11" t="s">
        <v>17</v>
      </c>
      <c r="F17" s="12" t="s">
        <v>16</v>
      </c>
      <c r="G17" s="7">
        <v>24.48</v>
      </c>
      <c r="H17" s="7">
        <v>1.29</v>
      </c>
      <c r="I17" s="8">
        <v>8.6300000000000008</v>
      </c>
      <c r="J17" s="9" t="s">
        <v>3</v>
      </c>
      <c r="K17" s="7" t="s">
        <v>3</v>
      </c>
      <c r="L17" s="7" t="s">
        <v>3</v>
      </c>
      <c r="M17" s="7" t="s">
        <v>3</v>
      </c>
      <c r="N17" s="7" t="s">
        <v>3</v>
      </c>
      <c r="O17" s="7"/>
      <c r="P17" s="7"/>
      <c r="Q17" s="7"/>
      <c r="R17" s="7"/>
      <c r="S17" s="7"/>
      <c r="T17" s="8">
        <v>0.77</v>
      </c>
      <c r="U17" s="8">
        <v>0.73</v>
      </c>
      <c r="V17" s="7" t="s">
        <v>3</v>
      </c>
      <c r="W17" s="7" t="s">
        <v>3</v>
      </c>
      <c r="X17" s="9" t="s">
        <v>3</v>
      </c>
      <c r="Y17" s="9">
        <v>13620302</v>
      </c>
    </row>
    <row r="18" spans="1:25">
      <c r="A18" s="6"/>
      <c r="B18" s="10" t="s">
        <v>18</v>
      </c>
      <c r="C18" s="10" t="s">
        <v>19</v>
      </c>
      <c r="D18" s="10" t="s">
        <v>2</v>
      </c>
      <c r="E18" s="11" t="s">
        <v>19</v>
      </c>
      <c r="F18" s="12" t="s">
        <v>18</v>
      </c>
      <c r="G18" s="7">
        <v>267.41000000000003</v>
      </c>
      <c r="H18" s="7">
        <v>5.43</v>
      </c>
      <c r="I18" s="8">
        <v>8.15</v>
      </c>
      <c r="J18" s="9">
        <v>58110</v>
      </c>
      <c r="K18" s="7">
        <v>793055</v>
      </c>
      <c r="L18" s="7">
        <v>226620</v>
      </c>
      <c r="M18" s="7">
        <v>396517</v>
      </c>
      <c r="N18" s="7" t="s">
        <v>3</v>
      </c>
      <c r="O18" s="7"/>
      <c r="P18" s="7"/>
      <c r="Q18" s="7"/>
      <c r="R18" s="7"/>
      <c r="S18" s="7"/>
      <c r="T18" s="8">
        <v>1.17</v>
      </c>
      <c r="U18" s="8">
        <v>1.1200000000000001</v>
      </c>
      <c r="V18" s="7" t="s">
        <v>3</v>
      </c>
      <c r="W18" s="7" t="s">
        <v>3</v>
      </c>
      <c r="X18" s="9" t="s">
        <v>3</v>
      </c>
      <c r="Y18" s="9">
        <v>178389247</v>
      </c>
    </row>
    <row r="19" spans="1:25">
      <c r="A19" s="6"/>
      <c r="B19" s="10" t="s">
        <v>20</v>
      </c>
      <c r="C19" s="10" t="s">
        <v>21</v>
      </c>
      <c r="D19" s="10" t="s">
        <v>2</v>
      </c>
      <c r="E19" s="11" t="s">
        <v>21</v>
      </c>
      <c r="F19" s="12" t="s">
        <v>20</v>
      </c>
      <c r="G19" s="7">
        <v>2808.9</v>
      </c>
      <c r="H19" s="7">
        <v>64.290000000000006</v>
      </c>
      <c r="I19" s="8">
        <v>9.85</v>
      </c>
      <c r="J19" s="9">
        <v>58360</v>
      </c>
      <c r="K19" s="7">
        <v>11291053</v>
      </c>
      <c r="L19" s="7">
        <v>3453197</v>
      </c>
      <c r="M19" s="7">
        <v>7430340</v>
      </c>
      <c r="N19" s="7" t="s">
        <v>3</v>
      </c>
      <c r="O19" s="7"/>
      <c r="P19" s="7"/>
      <c r="Q19" s="7"/>
      <c r="R19" s="7"/>
      <c r="S19" s="7"/>
      <c r="T19" s="8">
        <v>2.87</v>
      </c>
      <c r="U19" s="8">
        <v>2.57</v>
      </c>
      <c r="V19" s="7" t="s">
        <v>3</v>
      </c>
      <c r="W19" s="7" t="s">
        <v>3</v>
      </c>
      <c r="X19" s="9" t="s">
        <v>3</v>
      </c>
      <c r="Y19" s="9">
        <v>2625001225</v>
      </c>
    </row>
    <row r="20" spans="1:25">
      <c r="A20" s="6"/>
      <c r="B20" s="10" t="s">
        <v>22</v>
      </c>
      <c r="C20" s="10" t="s">
        <v>23</v>
      </c>
      <c r="D20" s="10" t="s">
        <v>2</v>
      </c>
      <c r="E20" s="11" t="s">
        <v>23</v>
      </c>
      <c r="F20" s="12" t="s">
        <v>22</v>
      </c>
      <c r="G20" s="7">
        <v>3737.6</v>
      </c>
      <c r="H20" s="7">
        <v>80.8</v>
      </c>
      <c r="I20" s="8">
        <v>5.3</v>
      </c>
      <c r="J20" s="9">
        <v>48580</v>
      </c>
      <c r="K20" s="7">
        <v>8013593</v>
      </c>
      <c r="L20" s="7">
        <v>4147271</v>
      </c>
      <c r="M20" s="7">
        <v>5740482</v>
      </c>
      <c r="N20" s="7" t="s">
        <v>3</v>
      </c>
      <c r="O20" s="7"/>
      <c r="P20" s="7"/>
      <c r="Q20" s="7"/>
      <c r="R20" s="7"/>
      <c r="S20" s="7"/>
      <c r="T20" s="8">
        <v>1.49</v>
      </c>
      <c r="U20" s="8">
        <v>1.33</v>
      </c>
      <c r="V20" s="7" t="s">
        <v>3</v>
      </c>
      <c r="W20" s="7" t="s">
        <v>3</v>
      </c>
      <c r="X20" s="9" t="s">
        <v>3</v>
      </c>
      <c r="Y20" s="9">
        <v>2882713786</v>
      </c>
    </row>
    <row r="21" spans="1:25">
      <c r="A21" s="6"/>
      <c r="B21" s="10" t="s">
        <v>24</v>
      </c>
      <c r="C21" s="10" t="s">
        <v>25</v>
      </c>
      <c r="D21" s="10" t="s">
        <v>2</v>
      </c>
      <c r="E21" s="11" t="s">
        <v>25</v>
      </c>
      <c r="F21" s="12" t="s">
        <v>24</v>
      </c>
      <c r="G21" s="7">
        <v>241.8</v>
      </c>
      <c r="H21" s="7">
        <v>11.13</v>
      </c>
      <c r="I21" s="8">
        <v>27.51</v>
      </c>
      <c r="J21" s="9">
        <v>40280</v>
      </c>
      <c r="K21" s="7">
        <v>464097</v>
      </c>
      <c r="L21" s="7">
        <v>217633</v>
      </c>
      <c r="M21" s="7">
        <v>456771</v>
      </c>
      <c r="N21" s="7" t="s">
        <v>3</v>
      </c>
      <c r="O21" s="7"/>
      <c r="P21" s="7"/>
      <c r="Q21" s="7"/>
      <c r="R21" s="7"/>
      <c r="S21" s="7"/>
      <c r="T21" s="8">
        <v>2.13</v>
      </c>
      <c r="U21" s="8">
        <v>2.12</v>
      </c>
      <c r="V21" s="7" t="s">
        <v>3</v>
      </c>
      <c r="W21" s="7" t="s">
        <v>3</v>
      </c>
      <c r="X21" s="9" t="s">
        <v>3</v>
      </c>
      <c r="Y21" s="9">
        <v>207869673</v>
      </c>
    </row>
    <row r="22" spans="1:25">
      <c r="A22" s="6"/>
      <c r="B22" s="10" t="s">
        <v>26</v>
      </c>
      <c r="C22" s="10" t="s">
        <v>27</v>
      </c>
      <c r="D22" s="10" t="s">
        <v>2</v>
      </c>
      <c r="E22" s="11" t="s">
        <v>27</v>
      </c>
      <c r="F22" s="12" t="s">
        <v>26</v>
      </c>
      <c r="G22" s="7">
        <v>129.99</v>
      </c>
      <c r="H22" s="7">
        <v>9.9499999999999993</v>
      </c>
      <c r="I22" s="8">
        <v>9.1</v>
      </c>
      <c r="J22" s="9">
        <v>17930</v>
      </c>
      <c r="K22" s="7">
        <v>142036</v>
      </c>
      <c r="L22" s="7">
        <v>112632</v>
      </c>
      <c r="M22" s="7">
        <v>80706</v>
      </c>
      <c r="N22" s="7" t="s">
        <v>3</v>
      </c>
      <c r="O22" s="7"/>
      <c r="P22" s="7"/>
      <c r="Q22" s="7"/>
      <c r="R22" s="7"/>
      <c r="S22" s="7"/>
      <c r="T22" s="8" t="s">
        <v>3</v>
      </c>
      <c r="U22" s="8" t="s">
        <v>3</v>
      </c>
      <c r="V22" s="7" t="s">
        <v>3</v>
      </c>
      <c r="W22" s="7" t="s">
        <v>3</v>
      </c>
      <c r="X22" s="9" t="s">
        <v>3</v>
      </c>
      <c r="Y22" s="9">
        <v>64541221</v>
      </c>
    </row>
    <row r="23" spans="1:25">
      <c r="A23" s="6"/>
      <c r="B23" s="10" t="s">
        <v>28</v>
      </c>
      <c r="C23" s="10" t="s">
        <v>29</v>
      </c>
      <c r="D23" s="10" t="s">
        <v>2</v>
      </c>
      <c r="E23" s="11" t="s">
        <v>29</v>
      </c>
      <c r="F23" s="12" t="s">
        <v>28</v>
      </c>
      <c r="G23" s="7">
        <v>232.07</v>
      </c>
      <c r="H23" s="7">
        <v>4.63</v>
      </c>
      <c r="I23" s="8">
        <v>13.08</v>
      </c>
      <c r="J23" s="9">
        <v>59340</v>
      </c>
      <c r="K23" s="7">
        <v>1763610</v>
      </c>
      <c r="L23" s="7">
        <v>504739</v>
      </c>
      <c r="M23" s="7">
        <v>1103743</v>
      </c>
      <c r="N23" s="7" t="s">
        <v>3</v>
      </c>
      <c r="O23" s="7"/>
      <c r="P23" s="7"/>
      <c r="Q23" s="7"/>
      <c r="R23" s="7"/>
      <c r="S23" s="7"/>
      <c r="T23" s="8">
        <v>1.71</v>
      </c>
      <c r="U23" s="8">
        <v>1.5</v>
      </c>
      <c r="V23" s="7" t="s">
        <v>3</v>
      </c>
      <c r="W23" s="7" t="s">
        <v>3</v>
      </c>
      <c r="X23" s="9" t="s">
        <v>3</v>
      </c>
      <c r="Y23" s="9">
        <v>221852991</v>
      </c>
    </row>
    <row r="24" spans="1:25">
      <c r="A24" s="6"/>
      <c r="B24" s="10" t="s">
        <v>30</v>
      </c>
      <c r="C24" s="10" t="s">
        <v>31</v>
      </c>
      <c r="D24" s="10" t="s">
        <v>2</v>
      </c>
      <c r="E24" s="11" t="s">
        <v>31</v>
      </c>
      <c r="F24" s="12" t="s">
        <v>30</v>
      </c>
      <c r="G24" s="7">
        <v>2072.1999999999998</v>
      </c>
      <c r="H24" s="7">
        <v>60.99</v>
      </c>
      <c r="I24" s="8">
        <v>12.21</v>
      </c>
      <c r="J24" s="9">
        <v>52290</v>
      </c>
      <c r="K24" s="7">
        <v>3628564</v>
      </c>
      <c r="L24" s="7">
        <v>1540910</v>
      </c>
      <c r="M24" s="7">
        <v>2337855</v>
      </c>
      <c r="N24" s="7" t="s">
        <v>3</v>
      </c>
      <c r="O24" s="7"/>
      <c r="P24" s="7"/>
      <c r="Q24" s="7"/>
      <c r="R24" s="7"/>
      <c r="S24" s="7"/>
      <c r="T24" s="8">
        <v>1.91</v>
      </c>
      <c r="U24" s="8">
        <v>1.85</v>
      </c>
      <c r="V24" s="7" t="s">
        <v>3</v>
      </c>
      <c r="W24" s="7" t="s">
        <v>3</v>
      </c>
      <c r="X24" s="9" t="s">
        <v>3</v>
      </c>
      <c r="Y24" s="9">
        <v>1117331185</v>
      </c>
    </row>
    <row r="25" spans="1:25">
      <c r="A25" s="6"/>
      <c r="B25" s="10" t="s">
        <v>32</v>
      </c>
      <c r="C25" s="10" t="s">
        <v>33</v>
      </c>
      <c r="D25" s="10" t="s">
        <v>2</v>
      </c>
      <c r="E25" s="11" t="s">
        <v>33</v>
      </c>
      <c r="F25" s="12" t="s">
        <v>32</v>
      </c>
      <c r="G25" s="7">
        <v>30.97</v>
      </c>
      <c r="H25" s="7">
        <v>2.0499999999999998</v>
      </c>
      <c r="I25" s="8">
        <v>9.86</v>
      </c>
      <c r="J25" s="9" t="s">
        <v>3</v>
      </c>
      <c r="K25" s="7" t="s">
        <v>3</v>
      </c>
      <c r="L25" s="7" t="s">
        <v>3</v>
      </c>
      <c r="M25" s="7" t="s">
        <v>3</v>
      </c>
      <c r="N25" s="7" t="s">
        <v>3</v>
      </c>
      <c r="O25" s="7"/>
      <c r="P25" s="7"/>
      <c r="Q25" s="7"/>
      <c r="R25" s="7"/>
      <c r="S25" s="7"/>
      <c r="T25" s="8">
        <v>1.32</v>
      </c>
      <c r="U25" s="8">
        <v>1.1200000000000001</v>
      </c>
      <c r="V25" s="7" t="s">
        <v>3</v>
      </c>
      <c r="W25" s="7" t="s">
        <v>3</v>
      </c>
      <c r="X25" s="9" t="s">
        <v>3</v>
      </c>
      <c r="Y25" s="9">
        <v>19717486</v>
      </c>
    </row>
    <row r="26" spans="1:25">
      <c r="A26" s="6"/>
      <c r="B26" s="10" t="s">
        <v>34</v>
      </c>
      <c r="C26" s="10" t="s">
        <v>35</v>
      </c>
      <c r="D26" s="10" t="s">
        <v>2</v>
      </c>
      <c r="E26" s="11" t="s">
        <v>35</v>
      </c>
      <c r="F26" s="12" t="s">
        <v>34</v>
      </c>
      <c r="G26" s="7">
        <v>45.98</v>
      </c>
      <c r="H26" s="7">
        <v>2.97</v>
      </c>
      <c r="I26" s="8">
        <v>11.77</v>
      </c>
      <c r="J26" s="9" t="s">
        <v>3</v>
      </c>
      <c r="K26" s="7" t="s">
        <v>3</v>
      </c>
      <c r="L26" s="7" t="s">
        <v>3</v>
      </c>
      <c r="M26" s="7" t="s">
        <v>3</v>
      </c>
      <c r="N26" s="7" t="s">
        <v>3</v>
      </c>
      <c r="O26" s="7"/>
      <c r="P26" s="7"/>
      <c r="Q26" s="7"/>
      <c r="R26" s="7"/>
      <c r="S26" s="7"/>
      <c r="T26" s="8" t="s">
        <v>3</v>
      </c>
      <c r="U26" s="8" t="s">
        <v>3</v>
      </c>
      <c r="V26" s="7" t="s">
        <v>3</v>
      </c>
      <c r="W26" s="7" t="s">
        <v>3</v>
      </c>
      <c r="X26" s="9" t="s">
        <v>3</v>
      </c>
      <c r="Y26" s="9">
        <v>13749724</v>
      </c>
    </row>
    <row r="27" spans="1:25">
      <c r="A27" s="6"/>
      <c r="B27" s="10" t="s">
        <v>36</v>
      </c>
      <c r="C27" s="10" t="s">
        <v>37</v>
      </c>
      <c r="D27" s="10" t="s">
        <v>2</v>
      </c>
      <c r="E27" s="11" t="s">
        <v>37</v>
      </c>
      <c r="F27" s="12" t="s">
        <v>36</v>
      </c>
      <c r="G27" s="7">
        <v>60.38</v>
      </c>
      <c r="H27" s="7">
        <v>0.54</v>
      </c>
      <c r="I27" s="8">
        <v>6.87</v>
      </c>
      <c r="J27" s="9" t="s">
        <v>3</v>
      </c>
      <c r="K27" s="7" t="s">
        <v>3</v>
      </c>
      <c r="L27" s="7" t="s">
        <v>3</v>
      </c>
      <c r="M27" s="7" t="s">
        <v>3</v>
      </c>
      <c r="N27" s="7" t="s">
        <v>3</v>
      </c>
      <c r="O27" s="7"/>
      <c r="P27" s="7"/>
      <c r="Q27" s="7"/>
      <c r="R27" s="7"/>
      <c r="S27" s="7"/>
      <c r="T27" s="8">
        <v>1.1399999999999999</v>
      </c>
      <c r="U27" s="8">
        <v>0.68</v>
      </c>
      <c r="V27" s="7" t="s">
        <v>3</v>
      </c>
      <c r="W27" s="7" t="s">
        <v>3</v>
      </c>
      <c r="X27" s="9" t="s">
        <v>3</v>
      </c>
      <c r="Y27" s="9">
        <v>280010456</v>
      </c>
    </row>
    <row r="28" spans="1:25">
      <c r="A28" s="6"/>
      <c r="B28" s="10" t="s">
        <v>38</v>
      </c>
      <c r="C28" s="10" t="s">
        <v>39</v>
      </c>
      <c r="D28" s="10" t="s">
        <v>2</v>
      </c>
      <c r="E28" s="11" t="s">
        <v>39</v>
      </c>
      <c r="F28" s="12" t="s">
        <v>38</v>
      </c>
      <c r="G28" s="7">
        <v>9.65</v>
      </c>
      <c r="H28" s="7">
        <v>0.43</v>
      </c>
      <c r="I28" s="8">
        <v>6.38</v>
      </c>
      <c r="J28" s="9" t="s">
        <v>3</v>
      </c>
      <c r="K28" s="7" t="s">
        <v>3</v>
      </c>
      <c r="L28" s="7" t="s">
        <v>3</v>
      </c>
      <c r="M28" s="7" t="s">
        <v>3</v>
      </c>
      <c r="N28" s="7" t="s">
        <v>3</v>
      </c>
      <c r="O28" s="7"/>
      <c r="P28" s="7"/>
      <c r="Q28" s="7"/>
      <c r="R28" s="7"/>
      <c r="S28" s="7"/>
      <c r="T28" s="8">
        <v>2.23</v>
      </c>
      <c r="U28" s="8">
        <v>2.15</v>
      </c>
      <c r="V28" s="7" t="s">
        <v>3</v>
      </c>
      <c r="W28" s="7" t="s">
        <v>3</v>
      </c>
      <c r="X28" s="9" t="s">
        <v>3</v>
      </c>
      <c r="Y28" s="9">
        <v>22099583</v>
      </c>
    </row>
    <row r="29" spans="1:25">
      <c r="A29" s="6"/>
      <c r="B29" s="10" t="s">
        <v>40</v>
      </c>
      <c r="C29" s="10" t="s">
        <v>41</v>
      </c>
      <c r="D29" s="10" t="s">
        <v>2</v>
      </c>
      <c r="E29" s="11" t="s">
        <v>41</v>
      </c>
      <c r="F29" s="12" t="s">
        <v>40</v>
      </c>
      <c r="G29" s="7">
        <v>854.09</v>
      </c>
      <c r="H29" s="7">
        <v>16.78</v>
      </c>
      <c r="I29" s="8">
        <v>6.7</v>
      </c>
      <c r="J29" s="9">
        <v>52330</v>
      </c>
      <c r="K29" s="7">
        <v>4126255</v>
      </c>
      <c r="L29" s="7">
        <v>1811759</v>
      </c>
      <c r="M29" s="7">
        <v>1696465</v>
      </c>
      <c r="N29" s="7" t="s">
        <v>3</v>
      </c>
      <c r="O29" s="7"/>
      <c r="P29" s="7"/>
      <c r="Q29" s="7"/>
      <c r="R29" s="7"/>
      <c r="S29" s="7"/>
      <c r="T29" s="8">
        <v>3.32</v>
      </c>
      <c r="U29" s="8">
        <v>2.81</v>
      </c>
      <c r="V29" s="7" t="s">
        <v>3</v>
      </c>
      <c r="W29" s="7" t="s">
        <v>3</v>
      </c>
      <c r="X29" s="9" t="s">
        <v>3</v>
      </c>
      <c r="Y29" s="9">
        <v>1226095005</v>
      </c>
    </row>
    <row r="30" spans="1:25">
      <c r="A30" s="6"/>
      <c r="B30" s="10" t="s">
        <v>42</v>
      </c>
      <c r="C30" s="10" t="s">
        <v>43</v>
      </c>
      <c r="D30" s="10" t="s">
        <v>2</v>
      </c>
      <c r="E30" s="11" t="s">
        <v>43</v>
      </c>
      <c r="F30" s="12" t="s">
        <v>42</v>
      </c>
      <c r="G30" s="7">
        <v>517.66999999999996</v>
      </c>
      <c r="H30" s="7">
        <v>38.520000000000003</v>
      </c>
      <c r="I30" s="8">
        <v>13.53</v>
      </c>
      <c r="J30" s="9">
        <v>20370</v>
      </c>
      <c r="K30" s="7">
        <v>462224</v>
      </c>
      <c r="L30" s="7">
        <v>301496</v>
      </c>
      <c r="M30" s="7">
        <v>332347</v>
      </c>
      <c r="N30" s="7" t="s">
        <v>3</v>
      </c>
      <c r="O30" s="7"/>
      <c r="P30" s="7"/>
      <c r="Q30" s="7"/>
      <c r="R30" s="7"/>
      <c r="S30" s="7"/>
      <c r="T30" s="8" t="s">
        <v>3</v>
      </c>
      <c r="U30" s="8" t="s">
        <v>3</v>
      </c>
      <c r="V30" s="7" t="s">
        <v>3</v>
      </c>
      <c r="W30" s="7" t="s">
        <v>3</v>
      </c>
      <c r="X30" s="9" t="s">
        <v>3</v>
      </c>
      <c r="Y30" s="9">
        <v>213748781</v>
      </c>
    </row>
    <row r="31" spans="1:25">
      <c r="A31" s="6"/>
      <c r="B31" s="10" t="s">
        <v>44</v>
      </c>
      <c r="C31" s="10" t="s">
        <v>45</v>
      </c>
      <c r="D31" s="10" t="s">
        <v>2</v>
      </c>
      <c r="E31" s="11" t="s">
        <v>45</v>
      </c>
      <c r="F31" s="12" t="s">
        <v>44</v>
      </c>
      <c r="G31" s="7">
        <v>220.06</v>
      </c>
      <c r="H31" s="7">
        <v>10.51</v>
      </c>
      <c r="I31" s="8">
        <v>16.18</v>
      </c>
      <c r="J31" s="9">
        <v>33860</v>
      </c>
      <c r="K31" s="7">
        <v>587165</v>
      </c>
      <c r="L31" s="7">
        <v>285335</v>
      </c>
      <c r="M31" s="7">
        <v>407245</v>
      </c>
      <c r="N31" s="7" t="s">
        <v>3</v>
      </c>
      <c r="O31" s="7"/>
      <c r="P31" s="7"/>
      <c r="Q31" s="7"/>
      <c r="R31" s="7"/>
      <c r="S31" s="7"/>
      <c r="T31" s="8">
        <v>2.1</v>
      </c>
      <c r="U31" s="8">
        <v>2.0099999999999998</v>
      </c>
      <c r="V31" s="7" t="s">
        <v>3</v>
      </c>
      <c r="W31" s="7" t="s">
        <v>3</v>
      </c>
      <c r="X31" s="9" t="s">
        <v>3</v>
      </c>
      <c r="Y31" s="9">
        <v>253190380</v>
      </c>
    </row>
    <row r="32" spans="1:25">
      <c r="A32" s="6"/>
      <c r="B32" s="10" t="s">
        <v>46</v>
      </c>
      <c r="C32" s="10" t="s">
        <v>47</v>
      </c>
      <c r="D32" s="10" t="s">
        <v>2</v>
      </c>
      <c r="E32" s="11" t="s">
        <v>47</v>
      </c>
      <c r="F32" s="12" t="s">
        <v>46</v>
      </c>
      <c r="G32" s="7">
        <v>188.88</v>
      </c>
      <c r="H32" s="7">
        <v>21.7</v>
      </c>
      <c r="I32" s="8">
        <v>7.29</v>
      </c>
      <c r="J32" s="9">
        <v>15720</v>
      </c>
      <c r="K32" s="7">
        <v>141669</v>
      </c>
      <c r="L32" s="7">
        <v>72597</v>
      </c>
      <c r="M32" s="7">
        <v>114343</v>
      </c>
      <c r="N32" s="7" t="s">
        <v>3</v>
      </c>
      <c r="O32" s="7"/>
      <c r="P32" s="7"/>
      <c r="Q32" s="7"/>
      <c r="R32" s="7"/>
      <c r="S32" s="7"/>
      <c r="T32" s="8" t="s">
        <v>3</v>
      </c>
      <c r="U32" s="8" t="s">
        <v>3</v>
      </c>
      <c r="V32" s="7" t="s">
        <v>3</v>
      </c>
      <c r="W32" s="7" t="s">
        <v>3</v>
      </c>
      <c r="X32" s="9" t="s">
        <v>3</v>
      </c>
      <c r="Y32" s="9">
        <v>51058225</v>
      </c>
    </row>
    <row r="33" spans="1:25">
      <c r="A33" s="6"/>
      <c r="B33" s="10" t="s">
        <v>48</v>
      </c>
      <c r="C33" s="10" t="s">
        <v>49</v>
      </c>
      <c r="D33" s="10" t="s">
        <v>2</v>
      </c>
      <c r="E33" s="11" t="s">
        <v>49</v>
      </c>
      <c r="F33" s="12" t="s">
        <v>48</v>
      </c>
      <c r="G33" s="7">
        <v>95.81</v>
      </c>
      <c r="H33" s="7">
        <v>5.41</v>
      </c>
      <c r="I33" s="8">
        <v>14.11</v>
      </c>
      <c r="J33" s="9">
        <v>24440</v>
      </c>
      <c r="K33" s="7">
        <v>83244</v>
      </c>
      <c r="L33" s="7">
        <v>57127</v>
      </c>
      <c r="M33" s="7">
        <v>89525</v>
      </c>
      <c r="N33" s="7" t="s">
        <v>3</v>
      </c>
      <c r="O33" s="7"/>
      <c r="P33" s="7"/>
      <c r="Q33" s="7"/>
      <c r="R33" s="7"/>
      <c r="S33" s="7"/>
      <c r="T33" s="8">
        <v>1.7</v>
      </c>
      <c r="U33" s="8">
        <v>1.56</v>
      </c>
      <c r="V33" s="7" t="s">
        <v>3</v>
      </c>
      <c r="W33" s="7" t="s">
        <v>3</v>
      </c>
      <c r="X33" s="9" t="s">
        <v>3</v>
      </c>
      <c r="Y33" s="9">
        <v>41460629</v>
      </c>
    </row>
    <row r="34" spans="1:25">
      <c r="A34" s="6"/>
      <c r="B34" s="10" t="s">
        <v>50</v>
      </c>
      <c r="C34" s="10" t="s">
        <v>51</v>
      </c>
      <c r="D34" s="10" t="s">
        <v>2</v>
      </c>
      <c r="E34" s="11" t="s">
        <v>51</v>
      </c>
      <c r="F34" s="12" t="s">
        <v>50</v>
      </c>
      <c r="G34" s="7">
        <v>46.85</v>
      </c>
      <c r="H34" s="7">
        <v>2.06</v>
      </c>
      <c r="I34" s="8">
        <v>13.13</v>
      </c>
      <c r="J34" s="9" t="s">
        <v>3</v>
      </c>
      <c r="K34" s="7" t="s">
        <v>3</v>
      </c>
      <c r="L34" s="7" t="s">
        <v>3</v>
      </c>
      <c r="M34" s="7" t="s">
        <v>3</v>
      </c>
      <c r="N34" s="7" t="s">
        <v>3</v>
      </c>
      <c r="O34" s="7"/>
      <c r="P34" s="7"/>
      <c r="Q34" s="7"/>
      <c r="R34" s="7"/>
      <c r="S34" s="7"/>
      <c r="T34" s="8">
        <v>1.79</v>
      </c>
      <c r="U34" s="8">
        <v>1.65</v>
      </c>
      <c r="V34" s="7" t="s">
        <v>3</v>
      </c>
      <c r="W34" s="7" t="s">
        <v>3</v>
      </c>
      <c r="X34" s="9" t="s">
        <v>3</v>
      </c>
      <c r="Y34" s="9">
        <v>24668259</v>
      </c>
    </row>
    <row r="35" spans="1:25">
      <c r="A35" s="6"/>
      <c r="B35" s="10" t="s">
        <v>52</v>
      </c>
      <c r="C35" s="10" t="s">
        <v>53</v>
      </c>
      <c r="D35" s="10" t="s">
        <v>2</v>
      </c>
      <c r="E35" s="11" t="s">
        <v>53</v>
      </c>
      <c r="F35" s="12" t="s">
        <v>52</v>
      </c>
      <c r="G35" s="7">
        <v>1358.7</v>
      </c>
      <c r="H35" s="7">
        <v>46.93</v>
      </c>
      <c r="I35" s="8">
        <v>26.08</v>
      </c>
      <c r="J35" s="9">
        <v>46940</v>
      </c>
      <c r="K35" s="7">
        <v>4763294</v>
      </c>
      <c r="L35" s="7">
        <v>2580899</v>
      </c>
      <c r="M35" s="7">
        <v>2025010</v>
      </c>
      <c r="N35" s="7" t="s">
        <v>3</v>
      </c>
      <c r="O35" s="7"/>
      <c r="P35" s="7"/>
      <c r="Q35" s="7"/>
      <c r="R35" s="7"/>
      <c r="S35" s="7"/>
      <c r="T35" s="8">
        <v>1.45</v>
      </c>
      <c r="U35" s="8">
        <v>1.44</v>
      </c>
      <c r="V35" s="7" t="s">
        <v>3</v>
      </c>
      <c r="W35" s="7" t="s">
        <v>3</v>
      </c>
      <c r="X35" s="9" t="s">
        <v>3</v>
      </c>
      <c r="Y35" s="9">
        <v>1890034611</v>
      </c>
    </row>
    <row r="36" spans="1:25">
      <c r="A36" s="6"/>
      <c r="B36" s="10" t="s">
        <v>54</v>
      </c>
      <c r="C36" s="10" t="s">
        <v>55</v>
      </c>
      <c r="D36" s="10" t="s">
        <v>2</v>
      </c>
      <c r="E36" s="11" t="s">
        <v>55</v>
      </c>
      <c r="F36" s="12" t="s">
        <v>54</v>
      </c>
      <c r="G36" s="7">
        <v>559.29</v>
      </c>
      <c r="H36" s="7">
        <v>9.64</v>
      </c>
      <c r="I36" s="8">
        <v>8</v>
      </c>
      <c r="J36" s="9">
        <v>57300</v>
      </c>
      <c r="K36" s="7">
        <v>1614045</v>
      </c>
      <c r="L36" s="7">
        <v>484534</v>
      </c>
      <c r="M36" s="7">
        <v>703742</v>
      </c>
      <c r="N36" s="7" t="s">
        <v>3</v>
      </c>
      <c r="O36" s="7"/>
      <c r="P36" s="7"/>
      <c r="Q36" s="7"/>
      <c r="R36" s="7"/>
      <c r="S36" s="7"/>
      <c r="T36" s="8" t="s">
        <v>3</v>
      </c>
      <c r="U36" s="8" t="s">
        <v>3</v>
      </c>
      <c r="V36" s="7" t="s">
        <v>3</v>
      </c>
      <c r="W36" s="7" t="s">
        <v>3</v>
      </c>
      <c r="X36" s="9" t="s">
        <v>3</v>
      </c>
      <c r="Y36" s="9">
        <v>535534477</v>
      </c>
    </row>
    <row r="37" spans="1:25">
      <c r="A37" s="6"/>
      <c r="B37" s="6" t="s">
        <v>56</v>
      </c>
      <c r="C37" s="10" t="s">
        <v>57</v>
      </c>
      <c r="D37" s="10" t="s">
        <v>2</v>
      </c>
      <c r="E37" s="11" t="s">
        <v>57</v>
      </c>
      <c r="F37" s="12" t="s">
        <v>56</v>
      </c>
      <c r="G37" s="7">
        <v>2523.6999999999998</v>
      </c>
      <c r="H37" s="7">
        <v>63.56</v>
      </c>
      <c r="I37" s="8">
        <v>7.58</v>
      </c>
      <c r="J37" s="9">
        <v>51850</v>
      </c>
      <c r="K37" s="7">
        <v>11290161</v>
      </c>
      <c r="L37" s="7">
        <v>3705057</v>
      </c>
      <c r="M37" s="7">
        <v>12298713</v>
      </c>
      <c r="N37" s="7" t="s">
        <v>3</v>
      </c>
      <c r="O37" s="7"/>
      <c r="P37" s="7"/>
      <c r="Q37" s="7"/>
      <c r="R37" s="7"/>
      <c r="S37" s="7"/>
      <c r="T37" s="8" t="s">
        <v>3</v>
      </c>
      <c r="U37" s="8" t="s">
        <v>3</v>
      </c>
      <c r="V37" s="7" t="s">
        <v>3</v>
      </c>
      <c r="W37" s="7" t="s">
        <v>3</v>
      </c>
      <c r="X37" s="9" t="s">
        <v>3</v>
      </c>
      <c r="Y37" s="9">
        <v>3731654620</v>
      </c>
    </row>
    <row r="38" spans="1:25">
      <c r="A38" s="6"/>
      <c r="B38" s="6"/>
      <c r="C38" s="7"/>
      <c r="D38" s="7"/>
      <c r="E38" s="8"/>
      <c r="F38" s="9"/>
      <c r="G38" s="7"/>
      <c r="H38" s="7"/>
      <c r="I38" s="7"/>
      <c r="J38" s="8"/>
      <c r="K38" s="8"/>
      <c r="L38" s="7"/>
      <c r="M38" s="7"/>
      <c r="N38" s="7"/>
      <c r="O38" s="7"/>
      <c r="P38" s="7"/>
      <c r="Q38" s="7"/>
      <c r="R38" s="7"/>
      <c r="S38" s="7"/>
      <c r="T38" s="9"/>
    </row>
    <row r="39" spans="1:25">
      <c r="A39" s="6"/>
      <c r="B39" s="6"/>
      <c r="C39" s="7"/>
      <c r="D39" s="7"/>
      <c r="E39" s="8"/>
      <c r="F39" s="9"/>
      <c r="G39" s="7"/>
      <c r="H39" s="7"/>
      <c r="I39" s="7"/>
      <c r="J39" s="8"/>
      <c r="K39" s="8"/>
      <c r="L39" s="7"/>
      <c r="M39" s="7"/>
      <c r="N39" s="7"/>
      <c r="O39" s="7"/>
      <c r="P39" s="7"/>
      <c r="Q39" s="7"/>
      <c r="R39" s="7"/>
      <c r="S39" s="7"/>
      <c r="T39" s="9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5:S37"/>
  <sheetViews>
    <sheetView workbookViewId="0">
      <selection activeCell="G32" sqref="G32"/>
    </sheetView>
  </sheetViews>
  <sheetFormatPr defaultRowHeight="15"/>
  <cols>
    <col min="2" max="2" width="16.42578125" customWidth="1"/>
    <col min="19" max="19" width="16.85546875" style="13" bestFit="1" customWidth="1"/>
  </cols>
  <sheetData>
    <row r="5" spans="2:19">
      <c r="B5" t="s">
        <v>60</v>
      </c>
      <c r="S5" s="13" t="s">
        <v>59</v>
      </c>
    </row>
    <row r="6" spans="2:19">
      <c r="B6" t="s">
        <v>61</v>
      </c>
      <c r="C6" t="s">
        <v>62</v>
      </c>
      <c r="D6" t="s">
        <v>63</v>
      </c>
      <c r="E6" t="s">
        <v>62</v>
      </c>
      <c r="F6" t="s">
        <v>64</v>
      </c>
      <c r="G6" t="s">
        <v>65</v>
      </c>
      <c r="H6" t="s">
        <v>66</v>
      </c>
      <c r="I6" t="s">
        <v>67</v>
      </c>
      <c r="J6" t="s">
        <v>68</v>
      </c>
      <c r="K6" t="s">
        <v>69</v>
      </c>
      <c r="L6" t="s">
        <v>70</v>
      </c>
      <c r="M6" t="s">
        <v>71</v>
      </c>
      <c r="N6" t="s">
        <v>72</v>
      </c>
      <c r="O6" t="s">
        <v>73</v>
      </c>
      <c r="P6" t="s">
        <v>70</v>
      </c>
      <c r="Q6" t="s">
        <v>71</v>
      </c>
      <c r="R6" t="s">
        <v>74</v>
      </c>
      <c r="S6" s="13" t="s">
        <v>75</v>
      </c>
    </row>
    <row r="7" spans="2:19">
      <c r="D7">
        <v>227546</v>
      </c>
      <c r="E7">
        <v>227544</v>
      </c>
      <c r="F7">
        <v>227550</v>
      </c>
      <c r="G7">
        <v>242349</v>
      </c>
      <c r="H7">
        <v>242350</v>
      </c>
      <c r="I7">
        <v>242353</v>
      </c>
      <c r="J7">
        <v>242368</v>
      </c>
      <c r="K7">
        <v>246457</v>
      </c>
      <c r="L7">
        <v>246461</v>
      </c>
      <c r="M7">
        <v>246496</v>
      </c>
      <c r="N7">
        <v>249667</v>
      </c>
      <c r="O7">
        <v>249663</v>
      </c>
      <c r="P7">
        <v>246461</v>
      </c>
      <c r="Q7">
        <v>246496</v>
      </c>
      <c r="R7">
        <v>254804</v>
      </c>
      <c r="S7" s="13">
        <v>254228</v>
      </c>
    </row>
    <row r="8" spans="2:19">
      <c r="G8" t="s">
        <v>76</v>
      </c>
      <c r="H8" t="s">
        <v>76</v>
      </c>
      <c r="I8" t="s">
        <v>76</v>
      </c>
      <c r="J8" t="s">
        <v>76</v>
      </c>
      <c r="K8" t="s">
        <v>76</v>
      </c>
      <c r="L8" t="s">
        <v>76</v>
      </c>
      <c r="M8" t="s">
        <v>76</v>
      </c>
      <c r="N8" t="s">
        <v>77</v>
      </c>
      <c r="O8" t="s">
        <v>77</v>
      </c>
      <c r="P8" t="s">
        <v>76</v>
      </c>
      <c r="Q8" t="s">
        <v>76</v>
      </c>
      <c r="R8" t="s">
        <v>78</v>
      </c>
      <c r="S8" s="13" t="s">
        <v>58</v>
      </c>
    </row>
    <row r="9" spans="2:19">
      <c r="S9" s="13" t="s">
        <v>79</v>
      </c>
    </row>
    <row r="10" spans="2:19">
      <c r="B10" t="s">
        <v>0</v>
      </c>
      <c r="C10" t="s">
        <v>1</v>
      </c>
      <c r="D10" t="s">
        <v>2</v>
      </c>
      <c r="E10" t="s">
        <v>1</v>
      </c>
      <c r="F10" t="s">
        <v>0</v>
      </c>
      <c r="G10">
        <v>625.4</v>
      </c>
      <c r="H10">
        <v>8.98</v>
      </c>
      <c r="I10" t="s">
        <v>3</v>
      </c>
      <c r="J10" t="s">
        <v>3</v>
      </c>
      <c r="K10" t="s">
        <v>3</v>
      </c>
      <c r="L10" t="s">
        <v>3</v>
      </c>
      <c r="M10" t="s">
        <v>3</v>
      </c>
      <c r="N10">
        <v>0.87</v>
      </c>
      <c r="O10">
        <v>0.85</v>
      </c>
      <c r="P10" t="s">
        <v>3</v>
      </c>
      <c r="Q10" t="s">
        <v>3</v>
      </c>
      <c r="R10" t="s">
        <v>3</v>
      </c>
      <c r="S10" s="13">
        <v>541454028</v>
      </c>
    </row>
    <row r="11" spans="2:19">
      <c r="B11" t="s">
        <v>4</v>
      </c>
      <c r="C11" t="s">
        <v>5</v>
      </c>
      <c r="D11" t="s">
        <v>2</v>
      </c>
      <c r="E11" t="s">
        <v>5</v>
      </c>
      <c r="F11" t="s">
        <v>4</v>
      </c>
      <c r="G11">
        <v>664.8</v>
      </c>
      <c r="H11">
        <v>11</v>
      </c>
      <c r="I11" t="s">
        <v>3</v>
      </c>
      <c r="J11" t="s">
        <v>3</v>
      </c>
      <c r="K11" t="s">
        <v>3</v>
      </c>
      <c r="L11" t="s">
        <v>3</v>
      </c>
      <c r="M11" t="s">
        <v>3</v>
      </c>
      <c r="N11">
        <v>2.4900000000000002</v>
      </c>
      <c r="O11">
        <v>1.87</v>
      </c>
      <c r="P11" t="s">
        <v>3</v>
      </c>
      <c r="Q11" t="s">
        <v>3</v>
      </c>
      <c r="R11" t="s">
        <v>3</v>
      </c>
      <c r="S11" s="13">
        <v>536894120</v>
      </c>
    </row>
    <row r="12" spans="2:19">
      <c r="B12" t="s">
        <v>6</v>
      </c>
      <c r="C12" t="s">
        <v>7</v>
      </c>
      <c r="D12" t="s">
        <v>2</v>
      </c>
      <c r="E12" t="s">
        <v>7</v>
      </c>
      <c r="F12" t="s">
        <v>6</v>
      </c>
      <c r="G12" t="s">
        <v>3</v>
      </c>
      <c r="H12" t="s">
        <v>3</v>
      </c>
      <c r="I12" t="s">
        <v>3</v>
      </c>
      <c r="J12" t="s">
        <v>3</v>
      </c>
      <c r="K12" t="s">
        <v>3</v>
      </c>
      <c r="L12" t="s">
        <v>3</v>
      </c>
      <c r="M12" t="s">
        <v>3</v>
      </c>
      <c r="N12" t="s">
        <v>3</v>
      </c>
      <c r="O12" t="s">
        <v>3</v>
      </c>
      <c r="P12" t="s">
        <v>3</v>
      </c>
      <c r="Q12" t="s">
        <v>3</v>
      </c>
      <c r="R12" t="s">
        <v>3</v>
      </c>
      <c r="S12" s="13">
        <v>31988521</v>
      </c>
    </row>
    <row r="13" spans="2:19">
      <c r="B13" t="s">
        <v>8</v>
      </c>
      <c r="C13" t="s">
        <v>9</v>
      </c>
      <c r="D13" t="s">
        <v>2</v>
      </c>
      <c r="E13" t="s">
        <v>9</v>
      </c>
      <c r="F13" t="s">
        <v>8</v>
      </c>
      <c r="G13" t="s">
        <v>3</v>
      </c>
      <c r="H13" t="s">
        <v>3</v>
      </c>
      <c r="I13" t="s">
        <v>3</v>
      </c>
      <c r="J13" t="s">
        <v>3</v>
      </c>
      <c r="K13" t="s">
        <v>3</v>
      </c>
      <c r="L13" t="s">
        <v>3</v>
      </c>
      <c r="M13" t="s">
        <v>3</v>
      </c>
      <c r="N13" t="s">
        <v>3</v>
      </c>
      <c r="O13" t="s">
        <v>3</v>
      </c>
      <c r="P13" t="s">
        <v>3</v>
      </c>
      <c r="Q13" t="s">
        <v>3</v>
      </c>
      <c r="R13" t="s">
        <v>3</v>
      </c>
      <c r="S13" s="13">
        <v>33575063</v>
      </c>
    </row>
    <row r="14" spans="2:19">
      <c r="B14" t="s">
        <v>10</v>
      </c>
      <c r="C14" t="s">
        <v>11</v>
      </c>
      <c r="D14" t="s">
        <v>2</v>
      </c>
      <c r="E14" t="s">
        <v>11</v>
      </c>
      <c r="F14" t="s">
        <v>10</v>
      </c>
      <c r="G14">
        <v>34.08</v>
      </c>
      <c r="H14">
        <v>0.96</v>
      </c>
      <c r="I14" t="s">
        <v>3</v>
      </c>
      <c r="J14" t="s">
        <v>3</v>
      </c>
      <c r="K14" t="s">
        <v>3</v>
      </c>
      <c r="L14" t="s">
        <v>3</v>
      </c>
      <c r="M14" t="s">
        <v>3</v>
      </c>
      <c r="N14">
        <v>2.79</v>
      </c>
      <c r="O14">
        <v>2.78</v>
      </c>
      <c r="P14" t="s">
        <v>3</v>
      </c>
      <c r="Q14" t="s">
        <v>3</v>
      </c>
      <c r="R14" t="s">
        <v>3</v>
      </c>
      <c r="S14" s="13">
        <v>49475554</v>
      </c>
    </row>
    <row r="15" spans="2:19">
      <c r="B15" t="s">
        <v>12</v>
      </c>
      <c r="C15" t="s">
        <v>13</v>
      </c>
      <c r="D15" t="s">
        <v>2</v>
      </c>
      <c r="E15" t="s">
        <v>13</v>
      </c>
      <c r="F15" t="s">
        <v>12</v>
      </c>
      <c r="G15">
        <v>598.1</v>
      </c>
      <c r="H15">
        <v>11.08</v>
      </c>
      <c r="I15" t="s">
        <v>3</v>
      </c>
      <c r="J15" t="s">
        <v>3</v>
      </c>
      <c r="K15" t="s">
        <v>3</v>
      </c>
      <c r="L15" t="s">
        <v>3</v>
      </c>
      <c r="M15" t="s">
        <v>3</v>
      </c>
      <c r="N15" t="s">
        <v>3</v>
      </c>
      <c r="O15" t="s">
        <v>3</v>
      </c>
      <c r="P15" t="s">
        <v>3</v>
      </c>
      <c r="Q15" t="s">
        <v>3</v>
      </c>
      <c r="R15" t="s">
        <v>3</v>
      </c>
      <c r="S15" s="13">
        <v>127698900</v>
      </c>
    </row>
    <row r="16" spans="2:19">
      <c r="B16" t="s">
        <v>14</v>
      </c>
      <c r="C16" t="s">
        <v>15</v>
      </c>
      <c r="D16" t="s">
        <v>2</v>
      </c>
      <c r="E16" t="s">
        <v>15</v>
      </c>
      <c r="F16" t="s">
        <v>14</v>
      </c>
      <c r="G16">
        <v>603.70000000000005</v>
      </c>
      <c r="H16">
        <v>6.01</v>
      </c>
      <c r="I16" t="s">
        <v>3</v>
      </c>
      <c r="J16" t="s">
        <v>3</v>
      </c>
      <c r="K16" t="s">
        <v>3</v>
      </c>
      <c r="L16" t="s">
        <v>3</v>
      </c>
      <c r="M16" t="s">
        <v>3</v>
      </c>
      <c r="N16" t="s">
        <v>3</v>
      </c>
      <c r="O16" t="s">
        <v>3</v>
      </c>
      <c r="P16" t="s">
        <v>3</v>
      </c>
      <c r="Q16" t="s">
        <v>3</v>
      </c>
      <c r="R16" t="s">
        <v>3</v>
      </c>
      <c r="S16" s="13">
        <v>241856911</v>
      </c>
    </row>
    <row r="17" spans="2:19">
      <c r="B17" t="s">
        <v>16</v>
      </c>
      <c r="C17" t="s">
        <v>17</v>
      </c>
      <c r="D17" t="s">
        <v>2</v>
      </c>
      <c r="E17" t="s">
        <v>17</v>
      </c>
      <c r="F17" t="s">
        <v>16</v>
      </c>
      <c r="G17" t="s">
        <v>3</v>
      </c>
      <c r="H17" t="s">
        <v>3</v>
      </c>
      <c r="I17" t="s">
        <v>3</v>
      </c>
      <c r="J17" t="s">
        <v>3</v>
      </c>
      <c r="K17" t="s">
        <v>3</v>
      </c>
      <c r="L17" t="s">
        <v>3</v>
      </c>
      <c r="M17" t="s">
        <v>3</v>
      </c>
      <c r="N17">
        <v>0.77</v>
      </c>
      <c r="O17">
        <v>0.73</v>
      </c>
      <c r="P17" t="s">
        <v>3</v>
      </c>
      <c r="Q17" t="s">
        <v>3</v>
      </c>
      <c r="R17" t="s">
        <v>3</v>
      </c>
      <c r="S17" s="13">
        <v>13620302</v>
      </c>
    </row>
    <row r="18" spans="2:19">
      <c r="B18" t="s">
        <v>18</v>
      </c>
      <c r="C18" t="s">
        <v>19</v>
      </c>
      <c r="D18" t="s">
        <v>2</v>
      </c>
      <c r="E18" t="s">
        <v>19</v>
      </c>
      <c r="F18" t="s">
        <v>18</v>
      </c>
      <c r="G18">
        <v>508.7</v>
      </c>
      <c r="H18">
        <v>5.65</v>
      </c>
      <c r="I18" t="s">
        <v>3</v>
      </c>
      <c r="J18" t="s">
        <v>3</v>
      </c>
      <c r="K18" t="s">
        <v>3</v>
      </c>
      <c r="L18" t="s">
        <v>3</v>
      </c>
      <c r="M18" t="s">
        <v>3</v>
      </c>
      <c r="N18">
        <v>1.17</v>
      </c>
      <c r="O18">
        <v>1.1200000000000001</v>
      </c>
      <c r="P18" t="s">
        <v>3</v>
      </c>
      <c r="Q18" t="s">
        <v>3</v>
      </c>
      <c r="R18" t="s">
        <v>3</v>
      </c>
      <c r="S18" s="13">
        <v>178389247</v>
      </c>
    </row>
    <row r="19" spans="2:19">
      <c r="B19" t="s">
        <v>20</v>
      </c>
      <c r="C19" t="s">
        <v>21</v>
      </c>
      <c r="D19" t="s">
        <v>2</v>
      </c>
      <c r="E19" t="s">
        <v>21</v>
      </c>
      <c r="F19" t="s">
        <v>20</v>
      </c>
      <c r="G19">
        <v>4663</v>
      </c>
      <c r="H19">
        <v>69.290000000000006</v>
      </c>
      <c r="I19" t="s">
        <v>3</v>
      </c>
      <c r="J19" t="s">
        <v>3</v>
      </c>
      <c r="K19" t="s">
        <v>3</v>
      </c>
      <c r="L19" t="s">
        <v>3</v>
      </c>
      <c r="M19" t="s">
        <v>3</v>
      </c>
      <c r="N19">
        <v>2.87</v>
      </c>
      <c r="O19">
        <v>2.57</v>
      </c>
      <c r="P19" t="s">
        <v>3</v>
      </c>
      <c r="Q19" t="s">
        <v>3</v>
      </c>
      <c r="R19" t="s">
        <v>3</v>
      </c>
      <c r="S19" s="13">
        <v>2625001225</v>
      </c>
    </row>
    <row r="20" spans="2:19">
      <c r="B20" t="s">
        <v>22</v>
      </c>
      <c r="C20" t="s">
        <v>23</v>
      </c>
      <c r="D20" t="s">
        <v>2</v>
      </c>
      <c r="E20" t="s">
        <v>23</v>
      </c>
      <c r="F20" t="s">
        <v>22</v>
      </c>
      <c r="G20">
        <v>6112</v>
      </c>
      <c r="H20">
        <v>78.989999999999995</v>
      </c>
      <c r="I20" t="s">
        <v>3</v>
      </c>
      <c r="J20" t="s">
        <v>3</v>
      </c>
      <c r="K20" t="s">
        <v>3</v>
      </c>
      <c r="L20" t="s">
        <v>3</v>
      </c>
      <c r="M20" t="s">
        <v>3</v>
      </c>
      <c r="N20">
        <v>1.49</v>
      </c>
      <c r="O20">
        <v>1.33</v>
      </c>
      <c r="P20" t="s">
        <v>3</v>
      </c>
      <c r="Q20" t="s">
        <v>3</v>
      </c>
      <c r="R20" t="s">
        <v>3</v>
      </c>
      <c r="S20" s="13">
        <v>2882713786</v>
      </c>
    </row>
    <row r="21" spans="2:19">
      <c r="B21" t="s">
        <v>24</v>
      </c>
      <c r="C21" t="s">
        <v>25</v>
      </c>
      <c r="D21" t="s">
        <v>2</v>
      </c>
      <c r="E21" t="s">
        <v>25</v>
      </c>
      <c r="F21" t="s">
        <v>24</v>
      </c>
      <c r="G21">
        <v>424.4</v>
      </c>
      <c r="H21">
        <v>10.98</v>
      </c>
      <c r="I21" t="s">
        <v>3</v>
      </c>
      <c r="J21" t="s">
        <v>3</v>
      </c>
      <c r="K21" t="s">
        <v>3</v>
      </c>
      <c r="L21" t="s">
        <v>3</v>
      </c>
      <c r="M21" t="s">
        <v>3</v>
      </c>
      <c r="N21">
        <v>2.13</v>
      </c>
      <c r="O21">
        <v>2.12</v>
      </c>
      <c r="P21" t="s">
        <v>3</v>
      </c>
      <c r="Q21" t="s">
        <v>3</v>
      </c>
      <c r="R21" t="s">
        <v>3</v>
      </c>
      <c r="S21" s="13">
        <v>207869673</v>
      </c>
    </row>
    <row r="22" spans="2:19">
      <c r="B22" t="s">
        <v>26</v>
      </c>
      <c r="C22" t="s">
        <v>27</v>
      </c>
      <c r="D22" t="s">
        <v>2</v>
      </c>
      <c r="E22" t="s">
        <v>27</v>
      </c>
      <c r="F22" t="s">
        <v>26</v>
      </c>
      <c r="G22">
        <v>357.8</v>
      </c>
      <c r="H22">
        <v>9.6</v>
      </c>
      <c r="I22" t="s">
        <v>3</v>
      </c>
      <c r="J22" t="s">
        <v>3</v>
      </c>
      <c r="K22" t="s">
        <v>3</v>
      </c>
      <c r="L22" t="s">
        <v>3</v>
      </c>
      <c r="M22" t="s">
        <v>3</v>
      </c>
      <c r="N22" t="s">
        <v>3</v>
      </c>
      <c r="O22" t="s">
        <v>3</v>
      </c>
      <c r="P22" t="s">
        <v>3</v>
      </c>
      <c r="Q22" t="s">
        <v>3</v>
      </c>
      <c r="R22" t="s">
        <v>3</v>
      </c>
      <c r="S22" s="13">
        <v>64541221</v>
      </c>
    </row>
    <row r="23" spans="2:19">
      <c r="B23" t="s">
        <v>28</v>
      </c>
      <c r="C23" t="s">
        <v>29</v>
      </c>
      <c r="D23" t="s">
        <v>2</v>
      </c>
      <c r="E23" t="s">
        <v>29</v>
      </c>
      <c r="F23" t="s">
        <v>28</v>
      </c>
      <c r="G23">
        <v>439.1</v>
      </c>
      <c r="H23">
        <v>5.35</v>
      </c>
      <c r="I23" t="s">
        <v>3</v>
      </c>
      <c r="J23" t="s">
        <v>3</v>
      </c>
      <c r="K23" t="s">
        <v>3</v>
      </c>
      <c r="L23" t="s">
        <v>3</v>
      </c>
      <c r="M23" t="s">
        <v>3</v>
      </c>
      <c r="N23">
        <v>1.71</v>
      </c>
      <c r="O23">
        <v>1.5</v>
      </c>
      <c r="P23" t="s">
        <v>3</v>
      </c>
      <c r="Q23" t="s">
        <v>3</v>
      </c>
      <c r="R23" t="s">
        <v>3</v>
      </c>
      <c r="S23" s="13">
        <v>221852991</v>
      </c>
    </row>
    <row r="24" spans="2:19">
      <c r="B24" t="s">
        <v>30</v>
      </c>
      <c r="C24" t="s">
        <v>31</v>
      </c>
      <c r="D24" t="s">
        <v>2</v>
      </c>
      <c r="E24" t="s">
        <v>31</v>
      </c>
      <c r="F24" t="s">
        <v>30</v>
      </c>
      <c r="G24">
        <v>3039</v>
      </c>
      <c r="H24">
        <v>61.21</v>
      </c>
      <c r="I24" t="s">
        <v>3</v>
      </c>
      <c r="J24" t="s">
        <v>3</v>
      </c>
      <c r="K24" t="s">
        <v>3</v>
      </c>
      <c r="L24" t="s">
        <v>3</v>
      </c>
      <c r="M24" t="s">
        <v>3</v>
      </c>
      <c r="N24">
        <v>1.91</v>
      </c>
      <c r="O24">
        <v>1.85</v>
      </c>
      <c r="P24" t="s">
        <v>3</v>
      </c>
      <c r="Q24" t="s">
        <v>3</v>
      </c>
      <c r="R24" t="s">
        <v>3</v>
      </c>
      <c r="S24" s="13">
        <v>1117331185</v>
      </c>
    </row>
    <row r="25" spans="2:19">
      <c r="B25" t="s">
        <v>32</v>
      </c>
      <c r="C25" t="s">
        <v>33</v>
      </c>
      <c r="D25" t="s">
        <v>2</v>
      </c>
      <c r="E25" t="s">
        <v>33</v>
      </c>
      <c r="F25" t="s">
        <v>32</v>
      </c>
      <c r="G25">
        <v>83.79</v>
      </c>
      <c r="H25">
        <v>1.88</v>
      </c>
      <c r="I25" t="s">
        <v>3</v>
      </c>
      <c r="J25" t="s">
        <v>3</v>
      </c>
      <c r="K25" t="s">
        <v>3</v>
      </c>
      <c r="L25" t="s">
        <v>3</v>
      </c>
      <c r="M25" t="s">
        <v>3</v>
      </c>
      <c r="N25">
        <v>1.32</v>
      </c>
      <c r="O25">
        <v>1.1200000000000001</v>
      </c>
      <c r="P25" t="s">
        <v>3</v>
      </c>
      <c r="Q25" t="s">
        <v>3</v>
      </c>
      <c r="R25" t="s">
        <v>3</v>
      </c>
      <c r="S25" s="13">
        <v>19717486</v>
      </c>
    </row>
    <row r="26" spans="2:19">
      <c r="B26" t="s">
        <v>34</v>
      </c>
      <c r="C26" t="s">
        <v>35</v>
      </c>
      <c r="D26" t="s">
        <v>2</v>
      </c>
      <c r="E26" t="s">
        <v>35</v>
      </c>
      <c r="F26" t="s">
        <v>34</v>
      </c>
      <c r="G26">
        <v>147.79</v>
      </c>
      <c r="H26">
        <v>2.72</v>
      </c>
      <c r="I26" t="s">
        <v>3</v>
      </c>
      <c r="J26" t="s">
        <v>3</v>
      </c>
      <c r="K26" t="s">
        <v>3</v>
      </c>
      <c r="L26" t="s">
        <v>3</v>
      </c>
      <c r="M26" t="s">
        <v>3</v>
      </c>
      <c r="N26" t="s">
        <v>3</v>
      </c>
      <c r="O26" t="s">
        <v>3</v>
      </c>
      <c r="P26" t="s">
        <v>3</v>
      </c>
      <c r="Q26" t="s">
        <v>3</v>
      </c>
      <c r="R26" t="s">
        <v>3</v>
      </c>
      <c r="S26" s="13">
        <v>13749724</v>
      </c>
    </row>
    <row r="27" spans="2:19">
      <c r="B27" t="s">
        <v>36</v>
      </c>
      <c r="C27" t="s">
        <v>37</v>
      </c>
      <c r="D27" t="s">
        <v>2</v>
      </c>
      <c r="E27" t="s">
        <v>37</v>
      </c>
      <c r="F27" t="s">
        <v>36</v>
      </c>
      <c r="G27" t="s">
        <v>3</v>
      </c>
      <c r="H27" t="s">
        <v>3</v>
      </c>
      <c r="I27" t="s">
        <v>3</v>
      </c>
      <c r="J27" t="s">
        <v>3</v>
      </c>
      <c r="K27" t="s">
        <v>3</v>
      </c>
      <c r="L27" t="s">
        <v>3</v>
      </c>
      <c r="M27" t="s">
        <v>3</v>
      </c>
      <c r="N27">
        <v>1.1399999999999999</v>
      </c>
      <c r="O27">
        <v>0.68</v>
      </c>
      <c r="P27" t="s">
        <v>3</v>
      </c>
      <c r="Q27" t="s">
        <v>3</v>
      </c>
      <c r="R27" t="s">
        <v>3</v>
      </c>
      <c r="S27" s="13">
        <v>280010456</v>
      </c>
    </row>
    <row r="28" spans="2:19">
      <c r="B28" t="s">
        <v>38</v>
      </c>
      <c r="C28" t="s">
        <v>39</v>
      </c>
      <c r="D28" t="s">
        <v>2</v>
      </c>
      <c r="E28" t="s">
        <v>39</v>
      </c>
      <c r="F28" t="s">
        <v>38</v>
      </c>
      <c r="G28" t="s">
        <v>3</v>
      </c>
      <c r="H28" t="s">
        <v>3</v>
      </c>
      <c r="I28" t="s">
        <v>3</v>
      </c>
      <c r="J28" t="s">
        <v>3</v>
      </c>
      <c r="K28" t="s">
        <v>3</v>
      </c>
      <c r="L28" t="s">
        <v>3</v>
      </c>
      <c r="M28" t="s">
        <v>3</v>
      </c>
      <c r="N28">
        <v>2.23</v>
      </c>
      <c r="O28">
        <v>2.15</v>
      </c>
      <c r="P28" t="s">
        <v>3</v>
      </c>
      <c r="Q28" t="s">
        <v>3</v>
      </c>
      <c r="R28" t="s">
        <v>3</v>
      </c>
      <c r="S28" s="13">
        <v>22099583</v>
      </c>
    </row>
    <row r="29" spans="2:19">
      <c r="B29" t="s">
        <v>40</v>
      </c>
      <c r="C29" t="s">
        <v>41</v>
      </c>
      <c r="D29" t="s">
        <v>2</v>
      </c>
      <c r="E29" t="s">
        <v>41</v>
      </c>
      <c r="F29" t="s">
        <v>40</v>
      </c>
      <c r="G29">
        <v>1332</v>
      </c>
      <c r="H29">
        <v>17.34</v>
      </c>
      <c r="I29" t="s">
        <v>3</v>
      </c>
      <c r="J29" t="s">
        <v>3</v>
      </c>
      <c r="K29" t="s">
        <v>3</v>
      </c>
      <c r="L29" t="s">
        <v>3</v>
      </c>
      <c r="M29" t="s">
        <v>3</v>
      </c>
      <c r="N29">
        <v>3.32</v>
      </c>
      <c r="O29">
        <v>2.81</v>
      </c>
      <c r="P29" t="s">
        <v>3</v>
      </c>
      <c r="Q29" t="s">
        <v>3</v>
      </c>
      <c r="R29" t="s">
        <v>3</v>
      </c>
      <c r="S29" s="13">
        <v>1226095005</v>
      </c>
    </row>
    <row r="30" spans="2:19">
      <c r="B30" t="s">
        <v>42</v>
      </c>
      <c r="C30" t="s">
        <v>43</v>
      </c>
      <c r="D30" t="s">
        <v>2</v>
      </c>
      <c r="E30" t="s">
        <v>43</v>
      </c>
      <c r="F30" t="s">
        <v>42</v>
      </c>
      <c r="G30">
        <v>2075</v>
      </c>
      <c r="H30">
        <v>37.5</v>
      </c>
      <c r="I30" t="s">
        <v>3</v>
      </c>
      <c r="J30" t="s">
        <v>3</v>
      </c>
      <c r="K30" t="s">
        <v>3</v>
      </c>
      <c r="L30" t="s">
        <v>3</v>
      </c>
      <c r="M30" t="s">
        <v>3</v>
      </c>
      <c r="N30" t="s">
        <v>3</v>
      </c>
      <c r="O30" t="s">
        <v>3</v>
      </c>
      <c r="P30" t="s">
        <v>3</v>
      </c>
      <c r="Q30" t="s">
        <v>3</v>
      </c>
      <c r="R30" t="s">
        <v>3</v>
      </c>
      <c r="S30" s="13">
        <v>213748781</v>
      </c>
    </row>
    <row r="31" spans="2:19">
      <c r="B31" t="s">
        <v>44</v>
      </c>
      <c r="C31" t="s">
        <v>45</v>
      </c>
      <c r="D31" t="s">
        <v>2</v>
      </c>
      <c r="E31" t="s">
        <v>45</v>
      </c>
      <c r="F31" t="s">
        <v>44</v>
      </c>
      <c r="G31">
        <v>340.9</v>
      </c>
      <c r="H31">
        <v>10.36</v>
      </c>
      <c r="I31" t="s">
        <v>3</v>
      </c>
      <c r="J31" t="s">
        <v>3</v>
      </c>
      <c r="K31" t="s">
        <v>3</v>
      </c>
      <c r="L31" t="s">
        <v>3</v>
      </c>
      <c r="M31" t="s">
        <v>3</v>
      </c>
      <c r="N31">
        <v>2.1</v>
      </c>
      <c r="O31">
        <v>2.0099999999999998</v>
      </c>
      <c r="P31" t="s">
        <v>3</v>
      </c>
      <c r="Q31" t="s">
        <v>3</v>
      </c>
      <c r="R31" t="s">
        <v>3</v>
      </c>
      <c r="S31" s="13">
        <v>253190380</v>
      </c>
    </row>
    <row r="32" spans="2:19">
      <c r="B32" t="s">
        <v>46</v>
      </c>
      <c r="C32" t="s">
        <v>47</v>
      </c>
      <c r="D32" t="s">
        <v>2</v>
      </c>
      <c r="E32" t="s">
        <v>47</v>
      </c>
      <c r="F32" t="s">
        <v>46</v>
      </c>
      <c r="G32">
        <v>601.29999999999995</v>
      </c>
      <c r="H32">
        <v>20.23</v>
      </c>
      <c r="I32" t="s">
        <v>3</v>
      </c>
      <c r="J32" t="s">
        <v>3</v>
      </c>
      <c r="K32" t="s">
        <v>3</v>
      </c>
      <c r="L32" t="s">
        <v>3</v>
      </c>
      <c r="M32" t="s">
        <v>3</v>
      </c>
      <c r="N32" t="s">
        <v>3</v>
      </c>
      <c r="O32" t="s">
        <v>3</v>
      </c>
      <c r="P32" t="s">
        <v>3</v>
      </c>
      <c r="Q32" t="s">
        <v>3</v>
      </c>
      <c r="R32" t="s">
        <v>3</v>
      </c>
      <c r="S32" s="13">
        <v>51058225</v>
      </c>
    </row>
    <row r="33" spans="2:19">
      <c r="B33" t="s">
        <v>48</v>
      </c>
      <c r="C33" t="s">
        <v>49</v>
      </c>
      <c r="D33" t="s">
        <v>2</v>
      </c>
      <c r="E33" t="s">
        <v>49</v>
      </c>
      <c r="F33" t="s">
        <v>48</v>
      </c>
      <c r="G33">
        <v>177.2</v>
      </c>
      <c r="H33">
        <v>5.29</v>
      </c>
      <c r="I33" t="s">
        <v>3</v>
      </c>
      <c r="J33" t="s">
        <v>3</v>
      </c>
      <c r="K33" t="s">
        <v>3</v>
      </c>
      <c r="L33" t="s">
        <v>3</v>
      </c>
      <c r="M33" t="s">
        <v>3</v>
      </c>
      <c r="N33">
        <v>1.7</v>
      </c>
      <c r="O33">
        <v>1.56</v>
      </c>
      <c r="P33" t="s">
        <v>3</v>
      </c>
      <c r="Q33" t="s">
        <v>3</v>
      </c>
      <c r="R33" t="s">
        <v>3</v>
      </c>
      <c r="S33" s="13">
        <v>41460629</v>
      </c>
    </row>
    <row r="34" spans="2:19">
      <c r="B34" t="s">
        <v>50</v>
      </c>
      <c r="C34" t="s">
        <v>51</v>
      </c>
      <c r="D34" t="s">
        <v>2</v>
      </c>
      <c r="E34" t="s">
        <v>51</v>
      </c>
      <c r="F34" t="s">
        <v>50</v>
      </c>
      <c r="G34">
        <v>88.38</v>
      </c>
      <c r="H34">
        <v>2.0699999999999998</v>
      </c>
      <c r="I34" t="s">
        <v>3</v>
      </c>
      <c r="J34" t="s">
        <v>3</v>
      </c>
      <c r="K34" t="s">
        <v>3</v>
      </c>
      <c r="L34" t="s">
        <v>3</v>
      </c>
      <c r="M34" t="s">
        <v>3</v>
      </c>
      <c r="N34">
        <v>1.79</v>
      </c>
      <c r="O34">
        <v>1.65</v>
      </c>
      <c r="P34" t="s">
        <v>3</v>
      </c>
      <c r="Q34" t="s">
        <v>3</v>
      </c>
      <c r="R34" t="s">
        <v>3</v>
      </c>
      <c r="S34" s="13">
        <v>24668259</v>
      </c>
    </row>
    <row r="35" spans="2:19">
      <c r="B35" t="s">
        <v>52</v>
      </c>
      <c r="C35" t="s">
        <v>53</v>
      </c>
      <c r="D35" t="s">
        <v>2</v>
      </c>
      <c r="E35" t="s">
        <v>53</v>
      </c>
      <c r="F35" t="s">
        <v>52</v>
      </c>
      <c r="G35">
        <v>2000</v>
      </c>
      <c r="H35">
        <v>48.24</v>
      </c>
      <c r="I35" t="s">
        <v>3</v>
      </c>
      <c r="J35" t="s">
        <v>3</v>
      </c>
      <c r="K35" t="s">
        <v>3</v>
      </c>
      <c r="L35" t="s">
        <v>3</v>
      </c>
      <c r="M35" t="s">
        <v>3</v>
      </c>
      <c r="N35">
        <v>1.45</v>
      </c>
      <c r="O35">
        <v>1.44</v>
      </c>
      <c r="P35" t="s">
        <v>3</v>
      </c>
      <c r="Q35" t="s">
        <v>3</v>
      </c>
      <c r="R35" t="s">
        <v>3</v>
      </c>
      <c r="S35" s="13">
        <v>1890034611</v>
      </c>
    </row>
    <row r="36" spans="2:19">
      <c r="B36" t="s">
        <v>54</v>
      </c>
      <c r="C36" t="s">
        <v>55</v>
      </c>
      <c r="D36" t="s">
        <v>2</v>
      </c>
      <c r="E36" t="s">
        <v>55</v>
      </c>
      <c r="F36" t="s">
        <v>54</v>
      </c>
      <c r="G36">
        <v>1281</v>
      </c>
      <c r="H36">
        <v>10.71</v>
      </c>
      <c r="I36" t="s">
        <v>3</v>
      </c>
      <c r="J36" t="s">
        <v>3</v>
      </c>
      <c r="K36" t="s">
        <v>3</v>
      </c>
      <c r="L36" t="s">
        <v>3</v>
      </c>
      <c r="M36" t="s">
        <v>3</v>
      </c>
      <c r="N36" t="s">
        <v>3</v>
      </c>
      <c r="O36" t="s">
        <v>3</v>
      </c>
      <c r="P36" t="s">
        <v>3</v>
      </c>
      <c r="Q36" t="s">
        <v>3</v>
      </c>
      <c r="R36" t="s">
        <v>3</v>
      </c>
      <c r="S36" s="13">
        <v>535534477</v>
      </c>
    </row>
    <row r="37" spans="2:19">
      <c r="B37" t="s">
        <v>56</v>
      </c>
      <c r="C37" t="s">
        <v>57</v>
      </c>
      <c r="D37" t="s">
        <v>2</v>
      </c>
      <c r="E37" t="s">
        <v>57</v>
      </c>
      <c r="F37" t="s">
        <v>56</v>
      </c>
      <c r="G37">
        <v>5874</v>
      </c>
      <c r="H37">
        <v>69.05</v>
      </c>
      <c r="I37" t="s">
        <v>3</v>
      </c>
      <c r="J37" t="s">
        <v>3</v>
      </c>
      <c r="K37" t="s">
        <v>3</v>
      </c>
      <c r="L37" t="s">
        <v>3</v>
      </c>
      <c r="M37" t="s">
        <v>3</v>
      </c>
      <c r="N37" t="s">
        <v>3</v>
      </c>
      <c r="O37" t="s">
        <v>3</v>
      </c>
      <c r="P37" t="s">
        <v>3</v>
      </c>
      <c r="Q37" t="s">
        <v>3</v>
      </c>
      <c r="R37" t="s">
        <v>3</v>
      </c>
      <c r="S37" s="13">
        <v>3731654620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fitToPage="1"/>
  </sheetPr>
  <dimension ref="A1:M53"/>
  <sheetViews>
    <sheetView workbookViewId="0">
      <selection activeCell="A39" sqref="A39:A44"/>
    </sheetView>
  </sheetViews>
  <sheetFormatPr defaultRowHeight="12.75" customHeight="1"/>
  <cols>
    <col min="1" max="1" width="55.7109375" style="14" customWidth="1"/>
    <col min="2" max="13" width="15.7109375" style="14" customWidth="1"/>
    <col min="14" max="16384" width="9.140625" style="14"/>
  </cols>
  <sheetData>
    <row r="1" spans="1:13" ht="18" customHeight="1">
      <c r="A1" s="21" t="s">
        <v>125</v>
      </c>
    </row>
    <row r="2" spans="1:13" ht="15.75">
      <c r="A2" s="20" t="s">
        <v>22</v>
      </c>
    </row>
    <row r="4" spans="1:13">
      <c r="B4" s="19" t="s">
        <v>124</v>
      </c>
      <c r="C4" s="19" t="s">
        <v>123</v>
      </c>
      <c r="D4" s="19" t="s">
        <v>122</v>
      </c>
      <c r="E4" s="19" t="s">
        <v>121</v>
      </c>
      <c r="F4" s="19" t="s">
        <v>120</v>
      </c>
      <c r="G4" s="19" t="s">
        <v>119</v>
      </c>
      <c r="H4" s="19" t="s">
        <v>118</v>
      </c>
      <c r="I4" s="19" t="s">
        <v>117</v>
      </c>
      <c r="J4" s="19" t="s">
        <v>116</v>
      </c>
      <c r="K4" s="19" t="s">
        <v>115</v>
      </c>
      <c r="L4" s="19" t="s">
        <v>114</v>
      </c>
      <c r="M4" s="19" t="s">
        <v>113</v>
      </c>
    </row>
    <row r="5" spans="1:13">
      <c r="A5" s="16" t="s">
        <v>112</v>
      </c>
      <c r="B5" s="18">
        <v>41639</v>
      </c>
      <c r="C5" s="18">
        <v>41670</v>
      </c>
      <c r="D5" s="18">
        <v>41698</v>
      </c>
      <c r="E5" s="18">
        <v>41729</v>
      </c>
      <c r="F5" s="18">
        <v>41759</v>
      </c>
      <c r="G5" s="18">
        <v>41790</v>
      </c>
      <c r="H5" s="18">
        <v>41820</v>
      </c>
      <c r="I5" s="18">
        <v>41851</v>
      </c>
      <c r="J5" s="18">
        <v>41882</v>
      </c>
      <c r="K5" s="18">
        <v>41912</v>
      </c>
      <c r="L5" s="18">
        <v>41943</v>
      </c>
      <c r="M5" s="18">
        <v>41973</v>
      </c>
    </row>
    <row r="7" spans="1:13">
      <c r="A7" s="17" t="s">
        <v>111</v>
      </c>
    </row>
    <row r="9" spans="1:13">
      <c r="A9" s="17" t="s">
        <v>92</v>
      </c>
    </row>
    <row r="10" spans="1:13">
      <c r="A10" s="17" t="s">
        <v>91</v>
      </c>
    </row>
    <row r="11" spans="1:13">
      <c r="A11" s="16" t="s">
        <v>109</v>
      </c>
      <c r="B11" s="15">
        <v>0.39</v>
      </c>
      <c r="C11" s="15">
        <v>0.38</v>
      </c>
      <c r="D11" s="15">
        <v>0.38</v>
      </c>
      <c r="E11" s="15">
        <v>0.37</v>
      </c>
      <c r="F11" s="15">
        <v>0.36</v>
      </c>
      <c r="G11" s="15">
        <v>0.36</v>
      </c>
      <c r="H11" s="15">
        <v>0.35</v>
      </c>
      <c r="I11" s="15">
        <v>0.3</v>
      </c>
      <c r="J11" s="15">
        <v>0.3</v>
      </c>
      <c r="K11" s="15">
        <v>0.28999999999999998</v>
      </c>
      <c r="L11" s="15">
        <v>0.27</v>
      </c>
      <c r="M11" s="15">
        <v>0.26</v>
      </c>
    </row>
    <row r="12" spans="1:13">
      <c r="A12" s="16" t="s">
        <v>108</v>
      </c>
      <c r="B12" s="15">
        <v>0.66</v>
      </c>
      <c r="C12" s="15">
        <v>0.75</v>
      </c>
      <c r="D12" s="15">
        <v>0.78</v>
      </c>
      <c r="E12" s="15">
        <v>0.69</v>
      </c>
      <c r="F12" s="15">
        <v>0.68</v>
      </c>
      <c r="G12" s="15">
        <v>0.66</v>
      </c>
      <c r="H12" s="15">
        <v>0.65</v>
      </c>
      <c r="I12" s="15">
        <v>0.53</v>
      </c>
      <c r="J12" s="15">
        <v>0.54</v>
      </c>
      <c r="K12" s="15">
        <v>0.52</v>
      </c>
      <c r="L12" s="15">
        <v>0.51</v>
      </c>
      <c r="M12" s="15">
        <v>0.52</v>
      </c>
    </row>
    <row r="13" spans="1:13">
      <c r="A13" s="16" t="s">
        <v>110</v>
      </c>
      <c r="B13" s="15">
        <v>0.79</v>
      </c>
      <c r="C13" s="15">
        <v>0.77</v>
      </c>
      <c r="D13" s="15">
        <v>0.8</v>
      </c>
      <c r="E13" s="15">
        <v>0.72</v>
      </c>
      <c r="F13" s="15">
        <v>0.73</v>
      </c>
      <c r="G13" s="15">
        <v>0.72</v>
      </c>
      <c r="H13" s="15">
        <v>0.7</v>
      </c>
      <c r="I13" s="15">
        <v>0.66</v>
      </c>
      <c r="J13" s="15">
        <v>0.61</v>
      </c>
      <c r="K13" s="15">
        <v>0.6</v>
      </c>
      <c r="L13" s="15">
        <v>0.56000000000000005</v>
      </c>
      <c r="M13" s="15">
        <v>0.54</v>
      </c>
    </row>
    <row r="14" spans="1:13">
      <c r="A14" s="17" t="s">
        <v>89</v>
      </c>
    </row>
    <row r="15" spans="1:13">
      <c r="A15" s="16" t="s">
        <v>109</v>
      </c>
      <c r="B15" s="15">
        <v>0.16</v>
      </c>
      <c r="C15" s="15">
        <v>0.15</v>
      </c>
      <c r="D15" s="15">
        <v>0.15</v>
      </c>
      <c r="E15" s="15">
        <v>0.17</v>
      </c>
      <c r="F15" s="15">
        <v>0.17</v>
      </c>
      <c r="G15" s="15">
        <v>0.16</v>
      </c>
      <c r="H15" s="15">
        <v>0.14000000000000001</v>
      </c>
      <c r="I15" s="15">
        <v>0.12</v>
      </c>
      <c r="J15" s="15">
        <v>0.12</v>
      </c>
      <c r="K15" s="15">
        <v>0.11</v>
      </c>
      <c r="L15" s="15">
        <v>0.1</v>
      </c>
      <c r="M15" s="15">
        <v>0.09</v>
      </c>
    </row>
    <row r="16" spans="1:13">
      <c r="A16" s="16" t="s">
        <v>108</v>
      </c>
      <c r="B16" s="15">
        <v>0.23</v>
      </c>
      <c r="C16" s="15">
        <v>0.24</v>
      </c>
      <c r="D16" s="15">
        <v>0.23</v>
      </c>
      <c r="E16" s="15">
        <v>0.22</v>
      </c>
      <c r="F16" s="15">
        <v>0.26</v>
      </c>
      <c r="G16" s="15">
        <v>0.25</v>
      </c>
      <c r="H16" s="15">
        <v>0.18</v>
      </c>
      <c r="I16" s="15">
        <v>0.18</v>
      </c>
      <c r="J16" s="15">
        <v>0.16</v>
      </c>
      <c r="K16" s="15">
        <v>0.16</v>
      </c>
      <c r="L16" s="15">
        <v>0.17</v>
      </c>
      <c r="M16" s="15">
        <v>0.14000000000000001</v>
      </c>
    </row>
    <row r="18" spans="1:13">
      <c r="A18" s="17" t="s">
        <v>87</v>
      </c>
    </row>
    <row r="19" spans="1:13">
      <c r="A19" s="17" t="s">
        <v>86</v>
      </c>
    </row>
    <row r="20" spans="1:13">
      <c r="A20" s="16" t="s">
        <v>102</v>
      </c>
      <c r="B20" s="15">
        <v>9.41</v>
      </c>
      <c r="C20" s="15">
        <v>9.3800000000000008</v>
      </c>
      <c r="D20" s="15">
        <v>9.2899999999999991</v>
      </c>
      <c r="E20" s="15">
        <v>9.34</v>
      </c>
      <c r="F20" s="15">
        <v>9.27</v>
      </c>
      <c r="G20" s="15">
        <v>9.2200000000000006</v>
      </c>
      <c r="H20" s="15">
        <v>9.3000000000000007</v>
      </c>
      <c r="I20" s="15">
        <v>9.2100000000000009</v>
      </c>
      <c r="J20" s="15">
        <v>9.14</v>
      </c>
      <c r="K20" s="15">
        <v>9.23</v>
      </c>
      <c r="L20" s="15">
        <v>9.09</v>
      </c>
      <c r="M20" s="15">
        <v>8.92</v>
      </c>
    </row>
    <row r="21" spans="1:13">
      <c r="A21" s="16" t="s">
        <v>107</v>
      </c>
      <c r="B21" s="15">
        <v>14.62</v>
      </c>
      <c r="C21" s="15">
        <v>14.51</v>
      </c>
      <c r="D21" s="15">
        <v>14.55</v>
      </c>
      <c r="E21" s="15">
        <v>14.58</v>
      </c>
      <c r="F21" s="15">
        <v>15.35</v>
      </c>
      <c r="G21" s="15">
        <v>15.42</v>
      </c>
      <c r="H21" s="15">
        <v>15.43</v>
      </c>
      <c r="I21" s="15">
        <v>15.36</v>
      </c>
      <c r="J21" s="15">
        <v>15.34</v>
      </c>
      <c r="K21" s="15">
        <v>15.31</v>
      </c>
      <c r="L21" s="15">
        <v>15.32</v>
      </c>
      <c r="M21" s="15">
        <v>15.32</v>
      </c>
    </row>
    <row r="22" spans="1:13">
      <c r="A22" s="16" t="s">
        <v>106</v>
      </c>
      <c r="B22" s="15">
        <v>5.32</v>
      </c>
      <c r="C22" s="15">
        <v>5.73</v>
      </c>
      <c r="D22" s="15">
        <v>5.87</v>
      </c>
      <c r="E22" s="15">
        <v>5.72</v>
      </c>
      <c r="F22" s="15">
        <v>5.44</v>
      </c>
      <c r="G22" s="15">
        <v>5.33</v>
      </c>
      <c r="H22" s="15">
        <v>5.17</v>
      </c>
      <c r="I22" s="15">
        <v>5.28</v>
      </c>
      <c r="J22" s="15">
        <v>5.21</v>
      </c>
      <c r="K22" s="15">
        <v>5.0199999999999996</v>
      </c>
      <c r="L22" s="15">
        <v>5.03</v>
      </c>
      <c r="M22" s="15">
        <v>5.0199999999999996</v>
      </c>
    </row>
    <row r="23" spans="1:13">
      <c r="A23" s="16" t="s">
        <v>105</v>
      </c>
      <c r="B23" s="15">
        <v>5</v>
      </c>
      <c r="C23" s="15">
        <v>5.2</v>
      </c>
      <c r="D23" s="15">
        <v>5.09</v>
      </c>
      <c r="E23" s="15">
        <v>4.99</v>
      </c>
      <c r="F23" s="15">
        <v>4.92</v>
      </c>
      <c r="G23" s="15">
        <v>5.0199999999999996</v>
      </c>
      <c r="H23" s="15">
        <v>5</v>
      </c>
      <c r="I23" s="15">
        <v>4.96</v>
      </c>
      <c r="J23" s="15">
        <v>4.8600000000000003</v>
      </c>
      <c r="K23" s="15">
        <v>4.7699999999999996</v>
      </c>
      <c r="L23" s="15">
        <v>4.71</v>
      </c>
      <c r="M23" s="15">
        <v>4.71</v>
      </c>
    </row>
    <row r="24" spans="1:13">
      <c r="A24" s="16" t="s">
        <v>104</v>
      </c>
      <c r="B24" s="15">
        <v>2.75</v>
      </c>
      <c r="C24" s="15">
        <v>2.7</v>
      </c>
      <c r="D24" s="15">
        <v>2.85</v>
      </c>
      <c r="E24" s="15">
        <v>2.75</v>
      </c>
      <c r="F24" s="15">
        <v>2.69</v>
      </c>
      <c r="G24" s="15">
        <v>2.7</v>
      </c>
      <c r="H24" s="15">
        <v>2.4900000000000002</v>
      </c>
      <c r="I24" s="15">
        <v>2.5</v>
      </c>
      <c r="J24" s="15">
        <v>2.59</v>
      </c>
      <c r="K24" s="15">
        <v>2.44</v>
      </c>
      <c r="L24" s="15">
        <v>2.38</v>
      </c>
      <c r="M24" s="15">
        <v>2.42</v>
      </c>
    </row>
    <row r="25" spans="1:13">
      <c r="A25" s="16" t="s">
        <v>103</v>
      </c>
      <c r="B25" s="15">
        <v>2.0099999999999998</v>
      </c>
      <c r="C25" s="15">
        <v>2.31</v>
      </c>
      <c r="D25" s="15">
        <v>2.21</v>
      </c>
      <c r="E25" s="15">
        <v>2.3199999999999998</v>
      </c>
      <c r="F25" s="15">
        <v>2.23</v>
      </c>
      <c r="G25" s="15">
        <v>2.2599999999999998</v>
      </c>
      <c r="H25" s="15">
        <v>2.29</v>
      </c>
      <c r="I25" s="15">
        <v>2.15</v>
      </c>
      <c r="J25" s="15">
        <v>2.2400000000000002</v>
      </c>
      <c r="K25" s="15">
        <v>2.02</v>
      </c>
      <c r="L25" s="15">
        <v>1.94</v>
      </c>
      <c r="M25" s="15">
        <v>1.99</v>
      </c>
    </row>
    <row r="26" spans="1:13">
      <c r="A26" s="17" t="s">
        <v>83</v>
      </c>
    </row>
    <row r="27" spans="1:13">
      <c r="A27" s="16" t="s">
        <v>102</v>
      </c>
      <c r="B27" s="15">
        <v>4.3</v>
      </c>
      <c r="C27" s="15">
        <v>4.29</v>
      </c>
      <c r="D27" s="15">
        <v>4.3099999999999996</v>
      </c>
      <c r="E27" s="15">
        <v>4.41</v>
      </c>
      <c r="F27" s="15">
        <v>4.3899999999999997</v>
      </c>
      <c r="G27" s="15">
        <v>4.41</v>
      </c>
      <c r="H27" s="15">
        <v>4.37</v>
      </c>
      <c r="I27" s="15">
        <v>4.1900000000000004</v>
      </c>
      <c r="J27" s="15">
        <v>4.1399999999999997</v>
      </c>
      <c r="K27" s="15">
        <v>4.18</v>
      </c>
      <c r="L27" s="15">
        <v>4.16</v>
      </c>
      <c r="M27" s="15">
        <v>4.05</v>
      </c>
    </row>
    <row r="28" spans="1:13">
      <c r="A28" s="16" t="s">
        <v>101</v>
      </c>
      <c r="B28" s="15">
        <v>3.79</v>
      </c>
      <c r="C28" s="15">
        <v>3.66</v>
      </c>
      <c r="D28" s="15">
        <v>3.62</v>
      </c>
      <c r="E28" s="15">
        <v>3.7</v>
      </c>
      <c r="F28" s="15">
        <v>3.68</v>
      </c>
      <c r="G28" s="15">
        <v>3.78</v>
      </c>
      <c r="H28" s="15">
        <v>3.61</v>
      </c>
      <c r="I28" s="15">
        <v>3.63</v>
      </c>
      <c r="J28" s="15">
        <v>3.43</v>
      </c>
      <c r="K28" s="15">
        <v>3.55</v>
      </c>
      <c r="L28" s="15">
        <v>3.45</v>
      </c>
      <c r="M28" s="15">
        <v>3.38</v>
      </c>
    </row>
    <row r="29" spans="1:13">
      <c r="A29" s="16" t="s">
        <v>100</v>
      </c>
      <c r="B29" s="15">
        <v>3.64</v>
      </c>
      <c r="C29" s="15">
        <v>3.53</v>
      </c>
      <c r="D29" s="15">
        <v>3.6</v>
      </c>
      <c r="E29" s="15">
        <v>3.67</v>
      </c>
      <c r="F29" s="15">
        <v>3.93</v>
      </c>
      <c r="G29" s="15">
        <v>3.81</v>
      </c>
      <c r="H29" s="15">
        <v>3.93</v>
      </c>
      <c r="I29" s="15">
        <v>3.11</v>
      </c>
      <c r="J29" s="15">
        <v>3.21</v>
      </c>
      <c r="K29" s="15">
        <v>3</v>
      </c>
      <c r="L29" s="15">
        <v>2.94</v>
      </c>
      <c r="M29" s="15">
        <v>2.92</v>
      </c>
    </row>
    <row r="30" spans="1:13">
      <c r="A30" s="16" t="s">
        <v>99</v>
      </c>
      <c r="B30" s="15">
        <v>2.4</v>
      </c>
      <c r="C30" s="15">
        <v>2.37</v>
      </c>
      <c r="D30" s="15">
        <v>2.35</v>
      </c>
      <c r="E30" s="15">
        <v>2.39</v>
      </c>
      <c r="F30" s="15">
        <v>2.37</v>
      </c>
      <c r="G30" s="15">
        <v>2.41</v>
      </c>
      <c r="H30" s="15">
        <v>2.36</v>
      </c>
      <c r="I30" s="15">
        <v>2.27</v>
      </c>
      <c r="J30" s="15">
        <v>2.2799999999999998</v>
      </c>
      <c r="K30" s="15">
        <v>2.1800000000000002</v>
      </c>
      <c r="L30" s="15">
        <v>2.15</v>
      </c>
      <c r="M30" s="15">
        <v>2.16</v>
      </c>
    </row>
    <row r="31" spans="1:13">
      <c r="A31" s="16" t="s">
        <v>98</v>
      </c>
      <c r="B31" s="15">
        <v>3.13</v>
      </c>
      <c r="C31" s="15">
        <v>3.03</v>
      </c>
      <c r="D31" s="15">
        <v>3.2</v>
      </c>
      <c r="E31" s="15">
        <v>3.1</v>
      </c>
      <c r="F31" s="15">
        <v>3.09</v>
      </c>
      <c r="G31" s="15">
        <v>3.17</v>
      </c>
      <c r="H31" s="15">
        <v>3.18</v>
      </c>
      <c r="I31" s="15">
        <v>2.97</v>
      </c>
      <c r="J31" s="15">
        <v>2.88</v>
      </c>
      <c r="K31" s="15">
        <v>3.03</v>
      </c>
      <c r="L31" s="15">
        <v>2.83</v>
      </c>
      <c r="M31" s="15">
        <v>2.84</v>
      </c>
    </row>
    <row r="32" spans="1:13">
      <c r="A32" s="16" t="s">
        <v>97</v>
      </c>
      <c r="B32" s="15">
        <v>1.75</v>
      </c>
      <c r="C32" s="15">
        <v>1.78</v>
      </c>
      <c r="D32" s="15">
        <v>1.64</v>
      </c>
      <c r="E32" s="15">
        <v>1.85</v>
      </c>
      <c r="F32" s="15">
        <v>1.8</v>
      </c>
      <c r="G32" s="15">
        <v>1.71</v>
      </c>
      <c r="H32" s="15">
        <v>1.58</v>
      </c>
      <c r="I32" s="15">
        <v>1.53</v>
      </c>
      <c r="J32" s="15">
        <v>1.4</v>
      </c>
      <c r="K32" s="15">
        <v>1.51</v>
      </c>
      <c r="L32" s="15">
        <v>1.47</v>
      </c>
      <c r="M32" s="15">
        <v>1.44</v>
      </c>
    </row>
    <row r="33" spans="1:13">
      <c r="A33" s="16" t="s">
        <v>96</v>
      </c>
      <c r="B33" s="15">
        <v>2.44</v>
      </c>
      <c r="C33" s="15">
        <v>2.42</v>
      </c>
      <c r="D33" s="15">
        <v>2.2400000000000002</v>
      </c>
      <c r="E33" s="15">
        <v>2.46</v>
      </c>
      <c r="F33" s="15">
        <v>2.12</v>
      </c>
      <c r="G33" s="15">
        <v>2.04</v>
      </c>
      <c r="H33" s="15">
        <v>2.14</v>
      </c>
      <c r="I33" s="15">
        <v>2.4300000000000002</v>
      </c>
      <c r="J33" s="15">
        <v>2.2999999999999998</v>
      </c>
      <c r="K33" s="15">
        <v>2.27</v>
      </c>
      <c r="L33" s="15">
        <v>2.23</v>
      </c>
      <c r="M33" s="15">
        <v>2.21</v>
      </c>
    </row>
    <row r="34" spans="1:13">
      <c r="A34" s="16" t="s">
        <v>95</v>
      </c>
      <c r="B34" s="15">
        <v>3.01</v>
      </c>
      <c r="C34" s="15">
        <v>2.92</v>
      </c>
      <c r="D34" s="15">
        <v>2.97</v>
      </c>
      <c r="E34" s="15">
        <v>3.01</v>
      </c>
      <c r="F34" s="15">
        <v>2.95</v>
      </c>
      <c r="G34" s="15">
        <v>3.06</v>
      </c>
      <c r="H34" s="15">
        <v>2.97</v>
      </c>
      <c r="I34" s="15">
        <v>2.82</v>
      </c>
      <c r="J34" s="15">
        <v>2.77</v>
      </c>
      <c r="K34" s="15">
        <v>2.77</v>
      </c>
      <c r="L34" s="15">
        <v>2.7</v>
      </c>
      <c r="M34" s="15">
        <v>2.82</v>
      </c>
    </row>
    <row r="35" spans="1:13">
      <c r="A35" s="16" t="s">
        <v>94</v>
      </c>
      <c r="B35" s="15">
        <v>1.86</v>
      </c>
      <c r="C35" s="15">
        <v>1.85</v>
      </c>
      <c r="D35" s="15">
        <v>1.71</v>
      </c>
      <c r="E35" s="15">
        <v>1.91</v>
      </c>
      <c r="F35" s="15">
        <v>1.83</v>
      </c>
      <c r="G35" s="15">
        <v>1.74</v>
      </c>
      <c r="H35" s="15">
        <v>1.65</v>
      </c>
      <c r="I35" s="15">
        <v>1.61</v>
      </c>
      <c r="J35" s="15">
        <v>1.46</v>
      </c>
      <c r="K35" s="15">
        <v>1.57</v>
      </c>
      <c r="L35" s="15">
        <v>1.53</v>
      </c>
      <c r="M35" s="15">
        <v>1.52</v>
      </c>
    </row>
    <row r="37" spans="1:13">
      <c r="A37" s="17" t="s">
        <v>93</v>
      </c>
    </row>
    <row r="39" spans="1:13">
      <c r="A39" s="17" t="s">
        <v>92</v>
      </c>
    </row>
    <row r="40" spans="1:13">
      <c r="A40" s="17" t="s">
        <v>91</v>
      </c>
    </row>
    <row r="41" spans="1:13">
      <c r="A41" s="16" t="s">
        <v>88</v>
      </c>
      <c r="B41" s="15">
        <v>1.03</v>
      </c>
      <c r="C41" s="15">
        <v>1.01</v>
      </c>
      <c r="D41" s="15">
        <v>0.99</v>
      </c>
      <c r="E41" s="15">
        <v>0.97</v>
      </c>
      <c r="F41" s="15">
        <v>0.95</v>
      </c>
      <c r="G41" s="15">
        <v>0.92</v>
      </c>
      <c r="H41" s="15">
        <v>0.91</v>
      </c>
      <c r="I41" s="15">
        <v>0.87</v>
      </c>
      <c r="J41" s="15">
        <v>0.84</v>
      </c>
      <c r="K41" s="15">
        <v>0.81</v>
      </c>
      <c r="L41" s="15">
        <v>0.79</v>
      </c>
      <c r="M41" s="15">
        <v>0.76</v>
      </c>
    </row>
    <row r="42" spans="1:13">
      <c r="A42" s="16" t="s">
        <v>90</v>
      </c>
      <c r="B42" s="15">
        <v>1.97</v>
      </c>
      <c r="C42" s="15">
        <v>1.95</v>
      </c>
      <c r="D42" s="15">
        <v>1.94</v>
      </c>
      <c r="E42" s="15">
        <v>1.92</v>
      </c>
      <c r="F42" s="15">
        <v>1.91</v>
      </c>
      <c r="G42" s="15">
        <v>1.89</v>
      </c>
      <c r="H42" s="15">
        <v>1.87</v>
      </c>
      <c r="I42" s="15">
        <v>1.85</v>
      </c>
      <c r="J42" s="15">
        <v>1.84</v>
      </c>
      <c r="K42" s="15">
        <v>1.82</v>
      </c>
      <c r="L42" s="15">
        <v>1.81</v>
      </c>
      <c r="M42" s="15">
        <v>1.8</v>
      </c>
    </row>
    <row r="43" spans="1:13">
      <c r="A43" s="17" t="s">
        <v>89</v>
      </c>
    </row>
    <row r="44" spans="1:13">
      <c r="A44" s="16" t="s">
        <v>88</v>
      </c>
      <c r="B44" s="15">
        <v>0.48</v>
      </c>
      <c r="C44" s="15">
        <v>0.48</v>
      </c>
      <c r="D44" s="15">
        <v>0.44</v>
      </c>
      <c r="E44" s="15">
        <v>0.45</v>
      </c>
      <c r="F44" s="15">
        <v>0.45</v>
      </c>
      <c r="G44" s="15">
        <v>0.46</v>
      </c>
      <c r="H44" s="15">
        <v>0.44</v>
      </c>
      <c r="I44" s="15">
        <v>0.41</v>
      </c>
      <c r="J44" s="15">
        <v>0.39</v>
      </c>
      <c r="K44" s="15">
        <v>0.39</v>
      </c>
      <c r="L44" s="15">
        <v>0.37</v>
      </c>
      <c r="M44" s="15">
        <v>0.37</v>
      </c>
    </row>
    <row r="46" spans="1:13">
      <c r="A46" s="17" t="s">
        <v>87</v>
      </c>
    </row>
    <row r="47" spans="1:13">
      <c r="A47" s="17" t="s">
        <v>86</v>
      </c>
    </row>
    <row r="48" spans="1:13">
      <c r="A48" s="16" t="s">
        <v>85</v>
      </c>
      <c r="B48" s="15">
        <v>3.98</v>
      </c>
      <c r="C48" s="15">
        <v>3.96</v>
      </c>
      <c r="D48" s="15">
        <v>3.94</v>
      </c>
      <c r="E48" s="15">
        <v>3.92</v>
      </c>
      <c r="F48" s="15">
        <v>3.9</v>
      </c>
      <c r="G48" s="15">
        <v>3.88</v>
      </c>
      <c r="H48" s="15">
        <v>3.86</v>
      </c>
      <c r="I48" s="15">
        <v>3.83</v>
      </c>
      <c r="J48" s="15">
        <v>3.82</v>
      </c>
      <c r="K48" s="15">
        <v>3.8</v>
      </c>
      <c r="L48" s="15">
        <v>3.77</v>
      </c>
      <c r="M48" s="15">
        <v>3.75</v>
      </c>
    </row>
    <row r="49" spans="1:13">
      <c r="A49" s="16" t="s">
        <v>84</v>
      </c>
      <c r="B49" s="15">
        <v>5.01</v>
      </c>
      <c r="C49" s="15">
        <v>5</v>
      </c>
      <c r="D49" s="15">
        <v>4.9800000000000004</v>
      </c>
      <c r="E49" s="15">
        <v>4.97</v>
      </c>
      <c r="F49" s="15">
        <v>4.99</v>
      </c>
      <c r="G49" s="15">
        <v>4.9800000000000004</v>
      </c>
      <c r="H49" s="15">
        <v>4.96</v>
      </c>
      <c r="I49" s="15">
        <v>4.9400000000000004</v>
      </c>
      <c r="J49" s="15">
        <v>4.91</v>
      </c>
      <c r="K49" s="15">
        <v>4.8899999999999997</v>
      </c>
      <c r="L49" s="15">
        <v>4.87</v>
      </c>
      <c r="M49" s="15">
        <v>4.84</v>
      </c>
    </row>
    <row r="50" spans="1:13">
      <c r="A50" s="17" t="s">
        <v>83</v>
      </c>
    </row>
    <row r="51" spans="1:13">
      <c r="A51" s="16" t="s">
        <v>82</v>
      </c>
      <c r="B51" s="15">
        <v>3.13</v>
      </c>
      <c r="C51" s="15">
        <v>3.1</v>
      </c>
      <c r="D51" s="15">
        <v>3.11</v>
      </c>
      <c r="E51" s="15">
        <v>3.23</v>
      </c>
      <c r="F51" s="15">
        <v>3.17</v>
      </c>
      <c r="G51" s="15">
        <v>3.14</v>
      </c>
      <c r="H51" s="15">
        <v>3.11</v>
      </c>
      <c r="I51" s="15">
        <v>2.97</v>
      </c>
      <c r="J51" s="15">
        <v>2.96</v>
      </c>
      <c r="K51" s="15">
        <v>2.98</v>
      </c>
      <c r="L51" s="15">
        <v>2.9</v>
      </c>
      <c r="M51" s="15">
        <v>2.88</v>
      </c>
    </row>
    <row r="52" spans="1:13">
      <c r="A52" s="16" t="s">
        <v>81</v>
      </c>
      <c r="B52" s="15">
        <v>2.86</v>
      </c>
      <c r="C52" s="15">
        <v>2.86</v>
      </c>
      <c r="D52" s="15">
        <v>2.84</v>
      </c>
      <c r="E52" s="15">
        <v>2.84</v>
      </c>
      <c r="F52" s="15">
        <v>2.83</v>
      </c>
      <c r="G52" s="15">
        <v>2.81</v>
      </c>
      <c r="H52" s="15">
        <v>2.76</v>
      </c>
      <c r="I52" s="15">
        <v>2.72</v>
      </c>
      <c r="J52" s="15">
        <v>2.71</v>
      </c>
      <c r="K52" s="15">
        <v>2.65</v>
      </c>
      <c r="L52" s="15">
        <v>2.6</v>
      </c>
      <c r="M52" s="15">
        <v>2.57</v>
      </c>
    </row>
    <row r="53" spans="1:13">
      <c r="A53" s="16" t="s">
        <v>80</v>
      </c>
      <c r="B53" s="15">
        <v>3.24</v>
      </c>
      <c r="C53" s="15">
        <v>3.24</v>
      </c>
      <c r="D53" s="15">
        <v>3.23</v>
      </c>
      <c r="E53" s="15">
        <v>3.22</v>
      </c>
      <c r="F53" s="15">
        <v>3.21</v>
      </c>
      <c r="G53" s="15">
        <v>3.2</v>
      </c>
      <c r="H53" s="15">
        <v>3.18</v>
      </c>
      <c r="I53" s="15">
        <v>3.15</v>
      </c>
      <c r="J53" s="15">
        <v>3.14</v>
      </c>
      <c r="K53" s="15">
        <v>3.11</v>
      </c>
      <c r="L53" s="15">
        <v>3.07</v>
      </c>
      <c r="M53" s="15">
        <v>3.05</v>
      </c>
    </row>
  </sheetData>
  <pageMargins left="0.5" right="0.5" top="1" bottom="1" header="0.5" footer="0.5"/>
  <pageSetup paperSize="0" scale="0" firstPageNumber="4294967295" fitToHeight="100" orientation="portrait" usePrinterDefaults="0" horizontalDpi="0" verticalDpi="0" copies="0"/>
  <headerFooter alignWithMargins="0">
    <oddHeader>&amp;L&amp;C&amp;R</oddHeader>
    <oddFooter>&amp;L&amp;CCopyright 2015, SNL Financial LC&amp;R&amp;P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M43"/>
  <sheetViews>
    <sheetView workbookViewId="0">
      <selection activeCell="K20" sqref="K20"/>
    </sheetView>
  </sheetViews>
  <sheetFormatPr defaultRowHeight="15"/>
  <cols>
    <col min="3" max="3" width="12.28515625" customWidth="1"/>
    <col min="7" max="7" width="12.5703125" customWidth="1"/>
    <col min="8" max="13" width="15.7109375" customWidth="1"/>
    <col min="14" max="15" width="7.28515625" customWidth="1"/>
  </cols>
  <sheetData>
    <row r="1" spans="1:13" s="4" customFormat="1" ht="115.5" customHeight="1">
      <c r="A1" s="8"/>
      <c r="H1" s="4" t="str">
        <f>[1]!SNLLabel(227539,$H$2,$H$3,$J$19,"Options:Curr=,Mag=,ConvMethod=")</f>
        <v>Outstanding Deposits from Non Financial Corp and Households (%)</v>
      </c>
      <c r="I1" s="4" t="str">
        <f>[1]!SNLLabel(227539,$I$2,$I$3,$L$19,"Options:Curr=,Mag=,ConvMethod=")</f>
        <v>Outstanding Deposits from Households (%)</v>
      </c>
      <c r="J1" s="4" t="str">
        <f>[1]!SNLLabel(227539,$J$2,$J$3,$M$19,"Options:Curr=,Mag=,ConvMethod=")</f>
        <v>Outstanding Deposits from Households Maturity up to 2 Years (%)</v>
      </c>
      <c r="K1" s="4" t="str">
        <f>[1]!SNLLabel(227539,$K$2,$K$3,$O$19,"Options:Curr=,Mag=,ConvMethod=")</f>
        <v>Outstanding Deposits from Households Maturity over 2 Years (%)</v>
      </c>
      <c r="L1" s="4" t="str">
        <f>[1]!SNLLabel(227539,$L$2,$L$3,$K$19,"Options:Curr=,Mag=,ConvMethod=")</f>
        <v>Outstanding Deposits from Non Financial Corp Maturity up to 2 Years (%)</v>
      </c>
      <c r="M1" s="4" t="str">
        <f>[1]!SNLLabel(227539,$M$2,$M$3,$N$19,"Options:Curr=,Mag=,ConvMethod=")</f>
        <v>Outstanding Deposits from Non Financial Corp and Households Maturity up to 2 Years (%)</v>
      </c>
    </row>
    <row r="2" spans="1:13">
      <c r="H2">
        <v>249663</v>
      </c>
      <c r="I2">
        <v>249667</v>
      </c>
      <c r="J2">
        <v>249679</v>
      </c>
      <c r="K2">
        <v>249688</v>
      </c>
      <c r="L2">
        <v>249686</v>
      </c>
      <c r="M2">
        <v>249684</v>
      </c>
    </row>
    <row r="3" spans="1:13" ht="30">
      <c r="C3" s="4" t="str">
        <f>[1]!SNLLabel(227539,227545,"Options:Curr=,Mag=,ConvMethod=")</f>
        <v xml:space="preserve">Market Name </v>
      </c>
      <c r="D3" s="4" t="str">
        <f>[1]!SNLLabel(227539,227544,"Options:Curr=,Mag=,ConvMethod=")</f>
        <v xml:space="preserve">Market Key </v>
      </c>
      <c r="E3" s="4" t="str">
        <f>[1]!SNLLabel(227539,$D$7,$D$8,$D$9,"Options:Curr=,Mag=,ConvMethod=")</f>
        <v xml:space="preserve">Market Type </v>
      </c>
      <c r="F3" s="4" t="str">
        <f>[1]!SNLLabel(227539,$E$7,$E$8,$E$9,"Options:Curr=,Mag=,ConvMethod=")</f>
        <v xml:space="preserve">Market Key </v>
      </c>
      <c r="G3" s="4" t="str">
        <f>[1]!SNLLabel(227539,$F$7,$F$8,$F$9,"Options:Curr=,Mag=,ConvMethod=")</f>
        <v xml:space="preserve">Country </v>
      </c>
      <c r="H3" s="1" t="str">
        <f>[1]!SNLLabel(227539,$H$2,"&lt;&gt;MRM")</f>
        <v>MstRctMnth</v>
      </c>
      <c r="I3" s="1" t="str">
        <f>[1]!SNLLabel(227539,$I$2,"&lt;&gt;MRM")</f>
        <v>MstRctMnth</v>
      </c>
      <c r="J3" s="1" t="str">
        <f>[1]!SNLLabel(227539,$J$2,"&lt;&gt;MRM")</f>
        <v>MstRctMnth</v>
      </c>
      <c r="K3" s="1" t="str">
        <f>[1]!SNLLabel(227539,$K$2,"&lt;&gt;MRM")</f>
        <v>MstRctMnth</v>
      </c>
      <c r="L3" s="1" t="str">
        <f>[1]!SNLLabel(227539,$L$2,"&lt;&gt;MRM")</f>
        <v>MstRctMnth</v>
      </c>
      <c r="M3" s="1" t="str">
        <f>[1]!SNLLabel(227539,$M$2,"&lt;&gt;MRM")</f>
        <v>MstRctMnth</v>
      </c>
    </row>
    <row r="4" spans="1:13">
      <c r="C4" s="5"/>
      <c r="D4" s="5"/>
      <c r="E4" s="5">
        <v>227546</v>
      </c>
      <c r="F4" s="5">
        <v>227544</v>
      </c>
      <c r="G4" s="5">
        <v>227550</v>
      </c>
    </row>
    <row r="5" spans="1:13">
      <c r="C5" s="5"/>
      <c r="D5" s="5"/>
      <c r="E5" s="5"/>
      <c r="F5" s="5"/>
      <c r="G5" s="5"/>
    </row>
    <row r="6" spans="1:13">
      <c r="C6" s="7"/>
      <c r="D6" s="7"/>
      <c r="E6" s="8"/>
      <c r="F6" s="9"/>
      <c r="G6" s="7"/>
    </row>
    <row r="7" spans="1:13">
      <c r="C7" s="10" t="s">
        <v>0</v>
      </c>
      <c r="D7" s="10" t="s">
        <v>1</v>
      </c>
      <c r="E7" s="11" t="s">
        <v>2</v>
      </c>
      <c r="F7" s="12" t="s">
        <v>1</v>
      </c>
      <c r="G7" s="10" t="s">
        <v>0</v>
      </c>
      <c r="H7" s="2">
        <f>[1]!snldata(227539,$D7,H$2,H$3,,,"Options:Curr=EUR,Mag=SNLstandard,ConvMethod=SNLrecommended")</f>
        <v>0.85</v>
      </c>
      <c r="I7" s="2">
        <f>[1]!snldata(227539,$D7,I$2,I$3,,,"Options:Curr=EUR,Mag=SNLstandard,ConvMethod=SNLrecommended")</f>
        <v>0.87</v>
      </c>
      <c r="J7" s="2">
        <f>[1]!snldata(227539,$D7,J$2,J$3,,,"Options:Curr=EUR,Mag=SNLstandard,ConvMethod=SNLrecommended")</f>
        <v>0.56000000000000005</v>
      </c>
      <c r="K7" s="2">
        <f>[1]!snldata(227539,$D7,K$2,K$3,,,"Options:Curr=EUR,Mag=SNLstandard,ConvMethod=SNLrecommended")</f>
        <v>1.58</v>
      </c>
      <c r="L7" s="2">
        <f>[1]!snldata(227539,$D7,L$2,L$3,,,"Options:Curr=EUR,Mag=SNLstandard,ConvMethod=SNLrecommended")</f>
        <v>0.6</v>
      </c>
      <c r="M7" s="2">
        <f>[1]!snldata(227539,$D7,M$2,M$3,,,"Options:Curr=EUR,Mag=SNLstandard,ConvMethod=SNLrecommended")</f>
        <v>0.56999999999999995</v>
      </c>
    </row>
    <row r="8" spans="1:13">
      <c r="C8" s="10" t="s">
        <v>4</v>
      </c>
      <c r="D8" s="10" t="s">
        <v>5</v>
      </c>
      <c r="E8" s="11" t="s">
        <v>2</v>
      </c>
      <c r="F8" s="12" t="s">
        <v>5</v>
      </c>
      <c r="G8" s="10" t="s">
        <v>4</v>
      </c>
      <c r="H8" s="2">
        <f>[1]!snldata(227539,$D8,H$2,H$3,,,"Options:Curr=EUR,Mag=SNLstandard,ConvMethod=SNLrecommended")</f>
        <v>1.87</v>
      </c>
      <c r="I8" s="2">
        <f>[1]!snldata(227539,$D8,I$2,I$3,,,"Options:Curr=EUR,Mag=SNLstandard,ConvMethod=SNLrecommended")</f>
        <v>2.4900000000000002</v>
      </c>
      <c r="J8" s="2">
        <f>[1]!snldata(227539,$D8,J$2,J$3,,,"Options:Curr=EUR,Mag=SNLstandard,ConvMethod=SNLrecommended")</f>
        <v>1.49</v>
      </c>
      <c r="K8" s="2">
        <f>[1]!snldata(227539,$D8,K$2,K$3,,,"Options:Curr=EUR,Mag=SNLstandard,ConvMethod=SNLrecommended")</f>
        <v>2.61</v>
      </c>
      <c r="L8" s="2">
        <f>[1]!snldata(227539,$D8,L$2,L$3,,,"Options:Curr=EUR,Mag=SNLstandard,ConvMethod=SNLrecommended")</f>
        <v>0.55000000000000004</v>
      </c>
      <c r="M8" s="2">
        <f>[1]!snldata(227539,$D8,M$2,M$3,,,"Options:Curr=EUR,Mag=SNLstandard,ConvMethod=SNLrecommended")</f>
        <v>0.72</v>
      </c>
    </row>
    <row r="9" spans="1:13">
      <c r="C9" s="10" t="s">
        <v>6</v>
      </c>
      <c r="D9" s="10" t="s">
        <v>7</v>
      </c>
      <c r="E9" s="10" t="s">
        <v>2</v>
      </c>
      <c r="F9" s="11" t="s">
        <v>7</v>
      </c>
      <c r="G9" s="12" t="s">
        <v>6</v>
      </c>
      <c r="H9" s="2" t="str">
        <f>[1]!snldata(227539,$D9,H$2,H$3,,,"Options:Curr=EUR,Mag=SNLstandard,ConvMethod=SNLrecommended")</f>
        <v>NA</v>
      </c>
      <c r="I9" s="2" t="str">
        <f>[1]!snldata(227539,$D9,I$2,I$3,,,"Options:Curr=EUR,Mag=SNLstandard,ConvMethod=SNLrecommended")</f>
        <v>NA</v>
      </c>
      <c r="J9" s="2">
        <f>[1]!snldata(227539,$D9,J$2,J$3,,,"Options:Curr=EUR,Mag=SNLstandard,ConvMethod=SNLrecommended")</f>
        <v>3.14</v>
      </c>
      <c r="K9" s="2">
        <f>[1]!snldata(227539,$D9,K$2,K$3,,,"Options:Curr=EUR,Mag=SNLstandard,ConvMethod=SNLrecommended")</f>
        <v>5.98</v>
      </c>
      <c r="L9" s="2">
        <f>[1]!snldata(227539,$D9,L$2,L$3,,,"Options:Curr=EUR,Mag=SNLstandard,ConvMethod=SNLrecommended")</f>
        <v>2.34</v>
      </c>
      <c r="M9" s="2" t="str">
        <f>[1]!snldata(227539,$D9,M$2,M$3,,,"Options:Curr=EUR,Mag=SNLstandard,ConvMethod=SNLrecommended")</f>
        <v>NA</v>
      </c>
    </row>
    <row r="10" spans="1:13">
      <c r="C10" s="10" t="s">
        <v>8</v>
      </c>
      <c r="D10" s="10" t="s">
        <v>9</v>
      </c>
      <c r="E10" s="10" t="s">
        <v>2</v>
      </c>
      <c r="F10" s="11" t="s">
        <v>9</v>
      </c>
      <c r="G10" s="12" t="s">
        <v>8</v>
      </c>
      <c r="H10" s="2" t="str">
        <f>[1]!snldata(227539,$D10,H$2,H$3,,,"Options:Curr=EUR,Mag=SNLstandard,ConvMethod=SNLrecommended")</f>
        <v>NA</v>
      </c>
      <c r="I10" s="2" t="str">
        <f>[1]!snldata(227539,$D10,I$2,I$3,,,"Options:Curr=EUR,Mag=SNLstandard,ConvMethod=SNLrecommended")</f>
        <v>NA</v>
      </c>
      <c r="J10" s="2" t="str">
        <f>[1]!snldata(227539,$D10,J$2,J$3,,,"Options:Curr=EUR,Mag=SNLstandard,ConvMethod=SNLrecommended")</f>
        <v>NA</v>
      </c>
      <c r="K10" s="2" t="str">
        <f>[1]!snldata(227539,$D10,K$2,K$3,,,"Options:Curr=EUR,Mag=SNLstandard,ConvMethod=SNLrecommended")</f>
        <v>NA</v>
      </c>
      <c r="L10" s="2" t="str">
        <f>[1]!snldata(227539,$D10,L$2,L$3,,,"Options:Curr=EUR,Mag=SNLstandard,ConvMethod=SNLrecommended")</f>
        <v>NA</v>
      </c>
      <c r="M10" s="2" t="str">
        <f>[1]!snldata(227539,$D10,M$2,M$3,,,"Options:Curr=EUR,Mag=SNLstandard,ConvMethod=SNLrecommended")</f>
        <v>NA</v>
      </c>
    </row>
    <row r="11" spans="1:13">
      <c r="C11" s="10" t="s">
        <v>10</v>
      </c>
      <c r="D11" s="10" t="s">
        <v>11</v>
      </c>
      <c r="E11" s="10" t="s">
        <v>2</v>
      </c>
      <c r="F11" s="11" t="s">
        <v>11</v>
      </c>
      <c r="G11" s="12" t="s">
        <v>10</v>
      </c>
      <c r="H11" s="2">
        <f>[1]!snldata(227539,$D11,H$2,H$3,,,"Options:Curr=EUR,Mag=SNLstandard,ConvMethod=SNLrecommended")</f>
        <v>2.78</v>
      </c>
      <c r="I11" s="2">
        <f>[1]!snldata(227539,$D11,I$2,I$3,,,"Options:Curr=EUR,Mag=SNLstandard,ConvMethod=SNLrecommended")</f>
        <v>2.79</v>
      </c>
      <c r="J11" s="2">
        <f>[1]!snldata(227539,$D11,J$2,J$3,,,"Options:Curr=EUR,Mag=SNLstandard,ConvMethod=SNLrecommended")</f>
        <v>2.78</v>
      </c>
      <c r="K11" s="2" t="str">
        <f>[1]!snldata(227539,$D11,K$2,K$3,,,"Options:Curr=EUR,Mag=SNLstandard,ConvMethod=SNLrecommended")</f>
        <v>NA</v>
      </c>
      <c r="L11" s="2">
        <f>[1]!snldata(227539,$D11,L$2,L$3,,,"Options:Curr=EUR,Mag=SNLstandard,ConvMethod=SNLrecommended")</f>
        <v>2.56</v>
      </c>
      <c r="M11" s="2">
        <f>[1]!snldata(227539,$D11,M$2,M$3,,,"Options:Curr=EUR,Mag=SNLstandard,ConvMethod=SNLrecommended")</f>
        <v>2.76</v>
      </c>
    </row>
    <row r="12" spans="1:13" ht="30">
      <c r="C12" s="10" t="s">
        <v>12</v>
      </c>
      <c r="D12" s="10" t="s">
        <v>13</v>
      </c>
      <c r="E12" s="10" t="s">
        <v>2</v>
      </c>
      <c r="F12" s="11" t="s">
        <v>13</v>
      </c>
      <c r="G12" s="12" t="s">
        <v>12</v>
      </c>
      <c r="H12" s="2" t="str">
        <f>[1]!snldata(227539,$D12,H$2,H$3,,,"Options:Curr=EUR,Mag=SNLstandard,ConvMethod=SNLrecommended")</f>
        <v>NA</v>
      </c>
      <c r="I12" s="2" t="str">
        <f>[1]!snldata(227539,$D12,I$2,I$3,,,"Options:Curr=EUR,Mag=SNLstandard,ConvMethod=SNLrecommended")</f>
        <v>NA</v>
      </c>
      <c r="J12" s="2">
        <f>[1]!snldata(227539,$D12,J$2,J$3,,,"Options:Curr=EUR,Mag=SNLstandard,ConvMethod=SNLrecommended")</f>
        <v>1.52</v>
      </c>
      <c r="K12" s="2">
        <f>[1]!snldata(227539,$D12,K$2,K$3,,,"Options:Curr=EUR,Mag=SNLstandard,ConvMethod=SNLrecommended")</f>
        <v>1.96</v>
      </c>
      <c r="L12" s="2">
        <f>[1]!snldata(227539,$D12,L$2,L$3,,,"Options:Curr=EUR,Mag=SNLstandard,ConvMethod=SNLrecommended")</f>
        <v>0.63</v>
      </c>
      <c r="M12" s="2" t="str">
        <f>[1]!snldata(227539,$D12,M$2,M$3,,,"Options:Curr=EUR,Mag=SNLstandard,ConvMethod=SNLrecommended")</f>
        <v>NA</v>
      </c>
    </row>
    <row r="13" spans="1:13">
      <c r="C13" s="10" t="s">
        <v>14</v>
      </c>
      <c r="D13" s="10" t="s">
        <v>15</v>
      </c>
      <c r="E13" s="10" t="s">
        <v>2</v>
      </c>
      <c r="F13" s="11" t="s">
        <v>15</v>
      </c>
      <c r="G13" s="12" t="s">
        <v>14</v>
      </c>
      <c r="H13" s="2" t="str">
        <f>[1]!snldata(227539,$D13,H$2,H$3,,,"Options:Curr=EUR,Mag=SNLstandard,ConvMethod=SNLrecommended")</f>
        <v>NA</v>
      </c>
      <c r="I13" s="2" t="str">
        <f>[1]!snldata(227539,$D13,I$2,I$3,,,"Options:Curr=EUR,Mag=SNLstandard,ConvMethod=SNLrecommended")</f>
        <v>NA</v>
      </c>
      <c r="J13" s="2">
        <f>[1]!snldata(227539,$D13,J$2,J$3,,,"Options:Curr=EUR,Mag=SNLstandard,ConvMethod=SNLrecommended")</f>
        <v>1.0900000000000001</v>
      </c>
      <c r="K13" s="2">
        <f>[1]!snldata(227539,$D13,K$2,K$3,,,"Options:Curr=EUR,Mag=SNLstandard,ConvMethod=SNLrecommended")</f>
        <v>1.41</v>
      </c>
      <c r="L13" s="2">
        <f>[1]!snldata(227539,$D13,L$2,L$3,,,"Options:Curr=EUR,Mag=SNLstandard,ConvMethod=SNLrecommended")</f>
        <v>0.45</v>
      </c>
      <c r="M13" s="2" t="str">
        <f>[1]!snldata(227539,$D13,M$2,M$3,,,"Options:Curr=EUR,Mag=SNLstandard,ConvMethod=SNLrecommended")</f>
        <v>NA</v>
      </c>
    </row>
    <row r="14" spans="1:13">
      <c r="C14" s="10" t="s">
        <v>16</v>
      </c>
      <c r="D14" s="10" t="s">
        <v>17</v>
      </c>
      <c r="E14" s="10" t="s">
        <v>2</v>
      </c>
      <c r="F14" s="11" t="s">
        <v>17</v>
      </c>
      <c r="G14" s="12" t="s">
        <v>16</v>
      </c>
      <c r="H14" s="2">
        <f>[1]!snldata(227539,$D14,H$2,H$3,,,"Options:Curr=EUR,Mag=SNLstandard,ConvMethod=SNLrecommended")</f>
        <v>0.73</v>
      </c>
      <c r="I14" s="2">
        <f>[1]!snldata(227539,$D14,I$2,I$3,,,"Options:Curr=EUR,Mag=SNLstandard,ConvMethod=SNLrecommended")</f>
        <v>0.77</v>
      </c>
      <c r="J14" s="2">
        <f>[1]!snldata(227539,$D14,J$2,J$3,,,"Options:Curr=EUR,Mag=SNLstandard,ConvMethod=SNLrecommended")</f>
        <v>0.47</v>
      </c>
      <c r="K14" s="2">
        <f>[1]!snldata(227539,$D14,K$2,K$3,,,"Options:Curr=EUR,Mag=SNLstandard,ConvMethod=SNLrecommended")</f>
        <v>2.81</v>
      </c>
      <c r="L14" s="2">
        <f>[1]!snldata(227539,$D14,L$2,L$3,,,"Options:Curr=EUR,Mag=SNLstandard,ConvMethod=SNLrecommended")</f>
        <v>0.49</v>
      </c>
      <c r="M14" s="2">
        <f>[1]!snldata(227539,$D14,M$2,M$3,,,"Options:Curr=EUR,Mag=SNLstandard,ConvMethod=SNLrecommended")</f>
        <v>0.47</v>
      </c>
    </row>
    <row r="15" spans="1:13">
      <c r="C15" s="10" t="s">
        <v>18</v>
      </c>
      <c r="D15" s="10" t="s">
        <v>19</v>
      </c>
      <c r="E15" s="10" t="s">
        <v>2</v>
      </c>
      <c r="F15" s="11" t="s">
        <v>19</v>
      </c>
      <c r="G15" s="12" t="s">
        <v>18</v>
      </c>
      <c r="H15" s="2">
        <f>[1]!snldata(227539,$D15,H$2,H$3,,,"Options:Curr=EUR,Mag=SNLstandard,ConvMethod=SNLrecommended")</f>
        <v>1.1200000000000001</v>
      </c>
      <c r="I15" s="2">
        <f>[1]!snldata(227539,$D15,I$2,I$3,,,"Options:Curr=EUR,Mag=SNLstandard,ConvMethod=SNLrecommended")</f>
        <v>1.17</v>
      </c>
      <c r="J15" s="2">
        <f>[1]!snldata(227539,$D15,J$2,J$3,,,"Options:Curr=EUR,Mag=SNLstandard,ConvMethod=SNLrecommended")</f>
        <v>1.1599999999999999</v>
      </c>
      <c r="K15" s="2">
        <f>[1]!snldata(227539,$D15,K$2,K$3,,,"Options:Curr=EUR,Mag=SNLstandard,ConvMethod=SNLrecommended")</f>
        <v>1.29</v>
      </c>
      <c r="L15" s="2">
        <f>[1]!snldata(227539,$D15,L$2,L$3,,,"Options:Curr=EUR,Mag=SNLstandard,ConvMethod=SNLrecommended")</f>
        <v>0.67</v>
      </c>
      <c r="M15" s="2">
        <f>[1]!snldata(227539,$D15,M$2,M$3,,,"Options:Curr=EUR,Mag=SNLstandard,ConvMethod=SNLrecommended")</f>
        <v>1.0900000000000001</v>
      </c>
    </row>
    <row r="16" spans="1:13">
      <c r="C16" s="10" t="s">
        <v>20</v>
      </c>
      <c r="D16" s="10" t="s">
        <v>21</v>
      </c>
      <c r="E16" s="10" t="s">
        <v>2</v>
      </c>
      <c r="F16" s="11" t="s">
        <v>21</v>
      </c>
      <c r="G16" s="12" t="s">
        <v>20</v>
      </c>
      <c r="H16" s="2">
        <f>[1]!snldata(227539,$D16,H$2,H$3,,,"Options:Curr=EUR,Mag=SNLstandard,ConvMethod=SNLrecommended")</f>
        <v>2.57</v>
      </c>
      <c r="I16" s="2">
        <f>[1]!snldata(227539,$D16,I$2,I$3,,,"Options:Curr=EUR,Mag=SNLstandard,ConvMethod=SNLrecommended")</f>
        <v>2.87</v>
      </c>
      <c r="J16" s="2">
        <f>[1]!snldata(227539,$D16,J$2,J$3,,,"Options:Curr=EUR,Mag=SNLstandard,ConvMethod=SNLrecommended")</f>
        <v>2.68</v>
      </c>
      <c r="K16" s="2">
        <f>[1]!snldata(227539,$D16,K$2,K$3,,,"Options:Curr=EUR,Mag=SNLstandard,ConvMethod=SNLrecommended")</f>
        <v>2.89</v>
      </c>
      <c r="L16" s="2">
        <f>[1]!snldata(227539,$D16,L$2,L$3,,,"Options:Curr=EUR,Mag=SNLstandard,ConvMethod=SNLrecommended")</f>
        <v>1.47</v>
      </c>
      <c r="M16" s="2">
        <f>[1]!snldata(227539,$D16,M$2,M$3,,,"Options:Curr=EUR,Mag=SNLstandard,ConvMethod=SNLrecommended")</f>
        <v>1.74</v>
      </c>
    </row>
    <row r="17" spans="3:13">
      <c r="C17" s="10" t="s">
        <v>22</v>
      </c>
      <c r="D17" s="10" t="s">
        <v>23</v>
      </c>
      <c r="E17" s="10" t="s">
        <v>2</v>
      </c>
      <c r="F17" s="11" t="s">
        <v>23</v>
      </c>
      <c r="G17" s="12" t="s">
        <v>22</v>
      </c>
      <c r="H17" s="2">
        <f>[1]!snldata(227539,$D17,H$2,H$3,,,"Options:Curr=EUR,Mag=SNLstandard,ConvMethod=SNLrecommended")</f>
        <v>1.33</v>
      </c>
      <c r="I17" s="2">
        <f>[1]!snldata(227539,$D17,I$2,I$3,,,"Options:Curr=EUR,Mag=SNLstandard,ConvMethod=SNLrecommended")</f>
        <v>1.49</v>
      </c>
      <c r="J17" s="2">
        <f>[1]!snldata(227539,$D17,J$2,J$3,,,"Options:Curr=EUR,Mag=SNLstandard,ConvMethod=SNLrecommended")</f>
        <v>0.76</v>
      </c>
      <c r="K17" s="2">
        <f>[1]!snldata(227539,$D17,K$2,K$3,,,"Options:Curr=EUR,Mag=SNLstandard,ConvMethod=SNLrecommended")</f>
        <v>1.8</v>
      </c>
      <c r="L17" s="2">
        <f>[1]!snldata(227539,$D17,L$2,L$3,,,"Options:Curr=EUR,Mag=SNLstandard,ConvMethod=SNLrecommended")</f>
        <v>0.37</v>
      </c>
      <c r="M17" s="2">
        <f>[1]!snldata(227539,$D17,M$2,M$3,,,"Options:Curr=EUR,Mag=SNLstandard,ConvMethod=SNLrecommended")</f>
        <v>0.56999999999999995</v>
      </c>
    </row>
    <row r="18" spans="3:13">
      <c r="C18" s="10" t="s">
        <v>24</v>
      </c>
      <c r="D18" s="10" t="s">
        <v>25</v>
      </c>
      <c r="E18" s="10" t="s">
        <v>2</v>
      </c>
      <c r="F18" s="11" t="s">
        <v>25</v>
      </c>
      <c r="G18" s="12" t="s">
        <v>24</v>
      </c>
      <c r="H18" s="2">
        <f>[1]!snldata(227539,$D18,H$2,H$3,,,"Options:Curr=EUR,Mag=SNLstandard,ConvMethod=SNLrecommended")</f>
        <v>2.12</v>
      </c>
      <c r="I18" s="2">
        <f>[1]!snldata(227539,$D18,I$2,I$3,,,"Options:Curr=EUR,Mag=SNLstandard,ConvMethod=SNLrecommended")</f>
        <v>2.13</v>
      </c>
      <c r="J18" s="2">
        <f>[1]!snldata(227539,$D18,J$2,J$3,,,"Options:Curr=EUR,Mag=SNLstandard,ConvMethod=SNLrecommended")</f>
        <v>2.12</v>
      </c>
      <c r="K18" s="2">
        <f>[1]!snldata(227539,$D18,K$2,K$3,,,"Options:Curr=EUR,Mag=SNLstandard,ConvMethod=SNLrecommended")</f>
        <v>3.07</v>
      </c>
      <c r="L18" s="2">
        <f>[1]!snldata(227539,$D18,L$2,L$3,,,"Options:Curr=EUR,Mag=SNLstandard,ConvMethod=SNLrecommended")</f>
        <v>2.04</v>
      </c>
      <c r="M18" s="2">
        <f>[1]!snldata(227539,$D18,M$2,M$3,,,"Options:Curr=EUR,Mag=SNLstandard,ConvMethod=SNLrecommended")</f>
        <v>2.11</v>
      </c>
    </row>
    <row r="19" spans="3:13">
      <c r="C19" s="10" t="s">
        <v>26</v>
      </c>
      <c r="D19" s="10" t="s">
        <v>27</v>
      </c>
      <c r="E19" s="10" t="s">
        <v>2</v>
      </c>
      <c r="F19" s="11" t="s">
        <v>27</v>
      </c>
      <c r="G19" s="12" t="s">
        <v>26</v>
      </c>
      <c r="H19" s="2" t="str">
        <f>[1]!snldata(227539,$D19,H$2,H$3,,,"Options:Curr=EUR,Mag=SNLstandard,ConvMethod=SNLrecommended")</f>
        <v>NA</v>
      </c>
      <c r="I19" s="2" t="str">
        <f>[1]!snldata(227539,$D19,I$2,I$3,,,"Options:Curr=EUR,Mag=SNLstandard,ConvMethod=SNLrecommended")</f>
        <v>NA</v>
      </c>
      <c r="J19" s="2">
        <f>[1]!snldata(227539,$D19,J$2,J$3,,,"Options:Curr=EUR,Mag=SNLstandard,ConvMethod=SNLrecommended")</f>
        <v>1.57</v>
      </c>
      <c r="K19" s="2">
        <f>[1]!snldata(227539,$D19,K$2,K$3,,,"Options:Curr=EUR,Mag=SNLstandard,ConvMethod=SNLrecommended")</f>
        <v>2.36</v>
      </c>
      <c r="L19" s="2">
        <f>[1]!snldata(227539,$D19,L$2,L$3,,,"Options:Curr=EUR,Mag=SNLstandard,ConvMethod=SNLrecommended")</f>
        <v>1.57</v>
      </c>
      <c r="M19" s="2" t="str">
        <f>[1]!snldata(227539,$D19,M$2,M$3,,,"Options:Curr=EUR,Mag=SNLstandard,ConvMethod=SNLrecommended")</f>
        <v>NA</v>
      </c>
    </row>
    <row r="20" spans="3:13">
      <c r="C20" s="10" t="s">
        <v>28</v>
      </c>
      <c r="D20" s="10" t="s">
        <v>29</v>
      </c>
      <c r="E20" s="10" t="s">
        <v>2</v>
      </c>
      <c r="F20" s="11" t="s">
        <v>29</v>
      </c>
      <c r="G20" s="12" t="s">
        <v>28</v>
      </c>
      <c r="H20" s="2">
        <f>[1]!snldata(227539,$D20,H$2,H$3,,,"Options:Curr=EUR,Mag=SNLstandard,ConvMethod=SNLrecommended")</f>
        <v>1.5</v>
      </c>
      <c r="I20" s="2">
        <f>[1]!snldata(227539,$D20,I$2,I$3,,,"Options:Curr=EUR,Mag=SNLstandard,ConvMethod=SNLrecommended")</f>
        <v>1.71</v>
      </c>
      <c r="J20" s="2">
        <f>[1]!snldata(227539,$D20,J$2,J$3,,,"Options:Curr=EUR,Mag=SNLstandard,ConvMethod=SNLrecommended")</f>
        <v>1.74</v>
      </c>
      <c r="K20" s="2">
        <f>[1]!snldata(227539,$D20,K$2,K$3,,,"Options:Curr=EUR,Mag=SNLstandard,ConvMethod=SNLrecommended")</f>
        <v>1.58</v>
      </c>
      <c r="L20" s="2">
        <f>[1]!snldata(227539,$D20,L$2,L$3,,,"Options:Curr=EUR,Mag=SNLstandard,ConvMethod=SNLrecommended")</f>
        <v>0.96</v>
      </c>
      <c r="M20" s="2">
        <f>[1]!snldata(227539,$D20,M$2,M$3,,,"Options:Curr=EUR,Mag=SNLstandard,ConvMethod=SNLrecommended")</f>
        <v>1.49</v>
      </c>
    </row>
    <row r="21" spans="3:13">
      <c r="C21" s="10" t="s">
        <v>30</v>
      </c>
      <c r="D21" s="10" t="s">
        <v>31</v>
      </c>
      <c r="E21" s="10" t="s">
        <v>2</v>
      </c>
      <c r="F21" s="11" t="s">
        <v>31</v>
      </c>
      <c r="G21" s="12" t="s">
        <v>30</v>
      </c>
      <c r="H21" s="2">
        <f>[1]!snldata(227539,$D21,H$2,H$3,,,"Options:Curr=EUR,Mag=SNLstandard,ConvMethod=SNLrecommended")</f>
        <v>1.85</v>
      </c>
      <c r="I21" s="2">
        <f>[1]!snldata(227539,$D21,I$2,I$3,,,"Options:Curr=EUR,Mag=SNLstandard,ConvMethod=SNLrecommended")</f>
        <v>1.91</v>
      </c>
      <c r="J21" s="2">
        <f>[1]!snldata(227539,$D21,J$2,J$3,,,"Options:Curr=EUR,Mag=SNLstandard,ConvMethod=SNLrecommended")</f>
        <v>1.8</v>
      </c>
      <c r="K21" s="2">
        <f>[1]!snldata(227539,$D21,K$2,K$3,,,"Options:Curr=EUR,Mag=SNLstandard,ConvMethod=SNLrecommended")</f>
        <v>2.71</v>
      </c>
      <c r="L21" s="2">
        <f>[1]!snldata(227539,$D21,L$2,L$3,,,"Options:Curr=EUR,Mag=SNLstandard,ConvMethod=SNLrecommended")</f>
        <v>1.51</v>
      </c>
      <c r="M21" s="2">
        <f>[1]!snldata(227539,$D21,M$2,M$3,,,"Options:Curr=EUR,Mag=SNLstandard,ConvMethod=SNLrecommended")</f>
        <v>1.75</v>
      </c>
    </row>
    <row r="22" spans="3:13">
      <c r="C22" s="10" t="s">
        <v>32</v>
      </c>
      <c r="D22" s="10" t="s">
        <v>33</v>
      </c>
      <c r="E22" s="10" t="s">
        <v>2</v>
      </c>
      <c r="F22" s="11" t="s">
        <v>33</v>
      </c>
      <c r="G22" s="12" t="s">
        <v>32</v>
      </c>
      <c r="H22" s="2">
        <f>[1]!snldata(227539,$D22,H$2,H$3,,,"Options:Curr=EUR,Mag=SNLstandard,ConvMethod=SNLrecommended")</f>
        <v>1.1200000000000001</v>
      </c>
      <c r="I22" s="2">
        <f>[1]!snldata(227539,$D22,I$2,I$3,,,"Options:Curr=EUR,Mag=SNLstandard,ConvMethod=SNLrecommended")</f>
        <v>1.32</v>
      </c>
      <c r="J22" s="2">
        <f>[1]!snldata(227539,$D22,J$2,J$3,,,"Options:Curr=EUR,Mag=SNLstandard,ConvMethod=SNLrecommended")</f>
        <v>0.85</v>
      </c>
      <c r="K22" s="2">
        <f>[1]!snldata(227539,$D22,K$2,K$3,,,"Options:Curr=EUR,Mag=SNLstandard,ConvMethod=SNLrecommended")</f>
        <v>3.16</v>
      </c>
      <c r="L22" s="2">
        <f>[1]!snldata(227539,$D22,L$2,L$3,,,"Options:Curr=EUR,Mag=SNLstandard,ConvMethod=SNLrecommended")</f>
        <v>0.4</v>
      </c>
      <c r="M22" s="2">
        <f>[1]!snldata(227539,$D22,M$2,M$3,,,"Options:Curr=EUR,Mag=SNLstandard,ConvMethod=SNLrecommended")</f>
        <v>0.71</v>
      </c>
    </row>
    <row r="23" spans="3:13">
      <c r="C23" s="10" t="s">
        <v>34</v>
      </c>
      <c r="D23" s="10" t="s">
        <v>35</v>
      </c>
      <c r="E23" s="10" t="s">
        <v>2</v>
      </c>
      <c r="F23" s="11" t="s">
        <v>35</v>
      </c>
      <c r="G23" s="12" t="s">
        <v>34</v>
      </c>
      <c r="H23" s="2" t="str">
        <f>[1]!snldata(227539,$D23,H$2,H$3,,,"Options:Curr=EUR,Mag=SNLstandard,ConvMethod=SNLrecommended")</f>
        <v>NA</v>
      </c>
      <c r="I23" s="2" t="str">
        <f>[1]!snldata(227539,$D23,I$2,I$3,,,"Options:Curr=EUR,Mag=SNLstandard,ConvMethod=SNLrecommended")</f>
        <v>NA</v>
      </c>
      <c r="J23" s="2">
        <f>[1]!snldata(227539,$D23,J$2,J$3,,,"Options:Curr=EUR,Mag=SNLstandard,ConvMethod=SNLrecommended")</f>
        <v>0.57999999999999996</v>
      </c>
      <c r="K23" s="2">
        <f>[1]!snldata(227539,$D23,K$2,K$3,,,"Options:Curr=EUR,Mag=SNLstandard,ConvMethod=SNLrecommended")</f>
        <v>2.52</v>
      </c>
      <c r="L23" s="2">
        <f>[1]!snldata(227539,$D23,L$2,L$3,,,"Options:Curr=EUR,Mag=SNLstandard,ConvMethod=SNLrecommended")</f>
        <v>0.51</v>
      </c>
      <c r="M23" s="2" t="str">
        <f>[1]!snldata(227539,$D23,M$2,M$3,,,"Options:Curr=EUR,Mag=SNLstandard,ConvMethod=SNLrecommended")</f>
        <v>NA</v>
      </c>
    </row>
    <row r="24" spans="3:13">
      <c r="C24" s="10" t="s">
        <v>36</v>
      </c>
      <c r="D24" s="10" t="s">
        <v>37</v>
      </c>
      <c r="E24" s="10" t="s">
        <v>2</v>
      </c>
      <c r="F24" s="11" t="s">
        <v>37</v>
      </c>
      <c r="G24" s="12" t="s">
        <v>36</v>
      </c>
      <c r="H24" s="2">
        <f>[1]!snldata(227539,$D24,H$2,H$3,,,"Options:Curr=EUR,Mag=SNLstandard,ConvMethod=SNLrecommended")</f>
        <v>0.68</v>
      </c>
      <c r="I24" s="2">
        <f>[1]!snldata(227539,$D24,I$2,I$3,,,"Options:Curr=EUR,Mag=SNLstandard,ConvMethod=SNLrecommended")</f>
        <v>1.1399999999999999</v>
      </c>
      <c r="J24" s="2">
        <f>[1]!snldata(227539,$D24,J$2,J$3,,,"Options:Curr=EUR,Mag=SNLstandard,ConvMethod=SNLrecommended")</f>
        <v>0.59</v>
      </c>
      <c r="K24" s="2">
        <f>[1]!snldata(227539,$D24,K$2,K$3,,,"Options:Curr=EUR,Mag=SNLstandard,ConvMethod=SNLrecommended")</f>
        <v>1.61</v>
      </c>
      <c r="L24" s="2">
        <f>[1]!snldata(227539,$D24,L$2,L$3,,,"Options:Curr=EUR,Mag=SNLstandard,ConvMethod=SNLrecommended")</f>
        <v>0.41</v>
      </c>
      <c r="M24" s="2">
        <f>[1]!snldata(227539,$D24,M$2,M$3,,,"Options:Curr=EUR,Mag=SNLstandard,ConvMethod=SNLrecommended")</f>
        <v>0.44</v>
      </c>
    </row>
    <row r="25" spans="3:13">
      <c r="C25" s="10" t="s">
        <v>38</v>
      </c>
      <c r="D25" s="10" t="s">
        <v>39</v>
      </c>
      <c r="E25" s="10" t="s">
        <v>2</v>
      </c>
      <c r="F25" s="11" t="s">
        <v>39</v>
      </c>
      <c r="G25" s="12" t="s">
        <v>38</v>
      </c>
      <c r="H25" s="2">
        <f>[1]!snldata(227539,$D25,H$2,H$3,,,"Options:Curr=EUR,Mag=SNLstandard,ConvMethod=SNLrecommended")</f>
        <v>2.15</v>
      </c>
      <c r="I25" s="2">
        <f>[1]!snldata(227539,$D25,I$2,I$3,,,"Options:Curr=EUR,Mag=SNLstandard,ConvMethod=SNLrecommended")</f>
        <v>2.23</v>
      </c>
      <c r="J25" s="2">
        <f>[1]!snldata(227539,$D25,J$2,J$3,,,"Options:Curr=EUR,Mag=SNLstandard,ConvMethod=SNLrecommended")</f>
        <v>1.73</v>
      </c>
      <c r="K25" s="2">
        <f>[1]!snldata(227539,$D25,K$2,K$3,,,"Options:Curr=EUR,Mag=SNLstandard,ConvMethod=SNLrecommended")</f>
        <v>3.49</v>
      </c>
      <c r="L25" s="2">
        <f>[1]!snldata(227539,$D25,L$2,L$3,,,"Options:Curr=EUR,Mag=SNLstandard,ConvMethod=SNLrecommended")</f>
        <v>1.3</v>
      </c>
      <c r="M25" s="2">
        <f>[1]!snldata(227539,$D25,M$2,M$3,,,"Options:Curr=EUR,Mag=SNLstandard,ConvMethod=SNLrecommended")</f>
        <v>1.67</v>
      </c>
    </row>
    <row r="26" spans="3:13">
      <c r="C26" s="10" t="s">
        <v>40</v>
      </c>
      <c r="D26" s="10" t="s">
        <v>41</v>
      </c>
      <c r="E26" s="10" t="s">
        <v>2</v>
      </c>
      <c r="F26" s="11" t="s">
        <v>41</v>
      </c>
      <c r="G26" s="12" t="s">
        <v>40</v>
      </c>
      <c r="H26" s="2">
        <f>[1]!snldata(227539,$D26,H$2,H$3,,,"Options:Curr=EUR,Mag=SNLstandard,ConvMethod=SNLrecommended")</f>
        <v>2.81</v>
      </c>
      <c r="I26" s="2">
        <f>[1]!snldata(227539,$D26,I$2,I$3,,,"Options:Curr=EUR,Mag=SNLstandard,ConvMethod=SNLrecommended")</f>
        <v>3.32</v>
      </c>
      <c r="J26" s="2">
        <f>[1]!snldata(227539,$D26,J$2,J$3,,,"Options:Curr=EUR,Mag=SNLstandard,ConvMethod=SNLrecommended")</f>
        <v>2.08</v>
      </c>
      <c r="K26" s="2">
        <f>[1]!snldata(227539,$D26,K$2,K$3,,,"Options:Curr=EUR,Mag=SNLstandard,ConvMethod=SNLrecommended")</f>
        <v>3.56</v>
      </c>
      <c r="L26" s="2">
        <f>[1]!snldata(227539,$D26,L$2,L$3,,,"Options:Curr=EUR,Mag=SNLstandard,ConvMethod=SNLrecommended")</f>
        <v>0.3</v>
      </c>
      <c r="M26" s="2">
        <f>[1]!snldata(227539,$D26,M$2,M$3,,,"Options:Curr=EUR,Mag=SNLstandard,ConvMethod=SNLrecommended")</f>
        <v>1.07</v>
      </c>
    </row>
    <row r="27" spans="3:13">
      <c r="C27" s="10" t="s">
        <v>42</v>
      </c>
      <c r="D27" s="10" t="s">
        <v>43</v>
      </c>
      <c r="E27" s="10" t="s">
        <v>2</v>
      </c>
      <c r="F27" s="11" t="s">
        <v>43</v>
      </c>
      <c r="G27" s="12" t="s">
        <v>42</v>
      </c>
      <c r="H27" s="2" t="str">
        <f>[1]!snldata(227539,$D27,H$2,H$3,,,"Options:Curr=EUR,Mag=SNLstandard,ConvMethod=SNLrecommended")</f>
        <v>NA</v>
      </c>
      <c r="I27" s="2" t="str">
        <f>[1]!snldata(227539,$D27,I$2,I$3,,,"Options:Curr=EUR,Mag=SNLstandard,ConvMethod=SNLrecommended")</f>
        <v>NA</v>
      </c>
      <c r="J27" s="2">
        <f>[1]!snldata(227539,$D27,J$2,J$3,,,"Options:Curr=EUR,Mag=SNLstandard,ConvMethod=SNLrecommended")</f>
        <v>2.5</v>
      </c>
      <c r="K27" s="2">
        <f>[1]!snldata(227539,$D27,K$2,K$3,,,"Options:Curr=EUR,Mag=SNLstandard,ConvMethod=SNLrecommended")</f>
        <v>2.4</v>
      </c>
      <c r="L27" s="2">
        <f>[1]!snldata(227539,$D27,L$2,L$3,,,"Options:Curr=EUR,Mag=SNLstandard,ConvMethod=SNLrecommended")</f>
        <v>2.41</v>
      </c>
      <c r="M27" s="2" t="str">
        <f>[1]!snldata(227539,$D27,M$2,M$3,,,"Options:Curr=EUR,Mag=SNLstandard,ConvMethod=SNLrecommended")</f>
        <v>NA</v>
      </c>
    </row>
    <row r="28" spans="3:13">
      <c r="C28" s="10" t="s">
        <v>44</v>
      </c>
      <c r="D28" s="10" t="s">
        <v>45</v>
      </c>
      <c r="E28" s="10" t="s">
        <v>2</v>
      </c>
      <c r="F28" s="11" t="s">
        <v>45</v>
      </c>
      <c r="G28" s="12" t="s">
        <v>44</v>
      </c>
      <c r="H28" s="2">
        <f>[1]!snldata(227539,$D28,H$2,H$3,,,"Options:Curr=EUR,Mag=SNLstandard,ConvMethod=SNLrecommended")</f>
        <v>2.0099999999999998</v>
      </c>
      <c r="I28" s="2">
        <f>[1]!snldata(227539,$D28,I$2,I$3,,,"Options:Curr=EUR,Mag=SNLstandard,ConvMethod=SNLrecommended")</f>
        <v>2.1</v>
      </c>
      <c r="J28" s="2">
        <f>[1]!snldata(227539,$D28,J$2,J$3,,,"Options:Curr=EUR,Mag=SNLstandard,ConvMethod=SNLrecommended")</f>
        <v>1.68</v>
      </c>
      <c r="K28" s="2">
        <f>[1]!snldata(227539,$D28,K$2,K$3,,,"Options:Curr=EUR,Mag=SNLstandard,ConvMethod=SNLrecommended")</f>
        <v>2.66</v>
      </c>
      <c r="L28" s="2">
        <f>[1]!snldata(227539,$D28,L$2,L$3,,,"Options:Curr=EUR,Mag=SNLstandard,ConvMethod=SNLrecommended")</f>
        <v>1.28</v>
      </c>
      <c r="M28" s="2">
        <f>[1]!snldata(227539,$D28,M$2,M$3,,,"Options:Curr=EUR,Mag=SNLstandard,ConvMethod=SNLrecommended")</f>
        <v>1.61</v>
      </c>
    </row>
    <row r="29" spans="3:13">
      <c r="C29" s="10" t="s">
        <v>46</v>
      </c>
      <c r="D29" s="10" t="s">
        <v>47</v>
      </c>
      <c r="E29" s="10" t="s">
        <v>2</v>
      </c>
      <c r="F29" s="11" t="s">
        <v>47</v>
      </c>
      <c r="G29" s="12" t="s">
        <v>46</v>
      </c>
      <c r="H29" s="2" t="str">
        <f>[1]!snldata(227539,$D29,H$2,H$3,,,"Options:Curr=EUR,Mag=SNLstandard,ConvMethod=SNLrecommended")</f>
        <v>NA</v>
      </c>
      <c r="I29" s="2" t="str">
        <f>[1]!snldata(227539,$D29,I$2,I$3,,,"Options:Curr=EUR,Mag=SNLstandard,ConvMethod=SNLrecommended")</f>
        <v>NA</v>
      </c>
      <c r="J29" s="2">
        <f>[1]!snldata(227539,$D29,J$2,J$3,,,"Options:Curr=EUR,Mag=SNLstandard,ConvMethod=SNLrecommended")</f>
        <v>3.07</v>
      </c>
      <c r="K29" s="2">
        <f>[1]!snldata(227539,$D29,K$2,K$3,,,"Options:Curr=EUR,Mag=SNLstandard,ConvMethod=SNLrecommended")</f>
        <v>2.74</v>
      </c>
      <c r="L29" s="2">
        <f>[1]!snldata(227539,$D29,L$2,L$3,,,"Options:Curr=EUR,Mag=SNLstandard,ConvMethod=SNLrecommended")</f>
        <v>2.04</v>
      </c>
      <c r="M29" s="2" t="str">
        <f>[1]!snldata(227539,$D29,M$2,M$3,,,"Options:Curr=EUR,Mag=SNLstandard,ConvMethod=SNLrecommended")</f>
        <v>NA</v>
      </c>
    </row>
    <row r="30" spans="3:13">
      <c r="C30" s="10" t="s">
        <v>48</v>
      </c>
      <c r="D30" s="10" t="s">
        <v>49</v>
      </c>
      <c r="E30" s="10" t="s">
        <v>2</v>
      </c>
      <c r="F30" s="11" t="s">
        <v>49</v>
      </c>
      <c r="G30" s="12" t="s">
        <v>48</v>
      </c>
      <c r="H30" s="2">
        <f>[1]!snldata(227539,$D30,H$2,H$3,,,"Options:Curr=EUR,Mag=SNLstandard,ConvMethod=SNLrecommended")</f>
        <v>1.56</v>
      </c>
      <c r="I30" s="2">
        <f>[1]!snldata(227539,$D30,I$2,I$3,,,"Options:Curr=EUR,Mag=SNLstandard,ConvMethod=SNLrecommended")</f>
        <v>1.7</v>
      </c>
      <c r="J30" s="2">
        <f>[1]!snldata(227539,$D30,J$2,J$3,,,"Options:Curr=EUR,Mag=SNLstandard,ConvMethod=SNLrecommended")</f>
        <v>1.21</v>
      </c>
      <c r="K30" s="2">
        <f>[1]!snldata(227539,$D30,K$2,K$3,,,"Options:Curr=EUR,Mag=SNLstandard,ConvMethod=SNLrecommended")</f>
        <v>2.44</v>
      </c>
      <c r="L30" s="2">
        <f>[1]!snldata(227539,$D30,L$2,L$3,,,"Options:Curr=EUR,Mag=SNLstandard,ConvMethod=SNLrecommended")</f>
        <v>0.63</v>
      </c>
      <c r="M30" s="2">
        <f>[1]!snldata(227539,$D30,M$2,M$3,,,"Options:Curr=EUR,Mag=SNLstandard,ConvMethod=SNLrecommended")</f>
        <v>1.0900000000000001</v>
      </c>
    </row>
    <row r="31" spans="3:13">
      <c r="C31" s="10" t="s">
        <v>50</v>
      </c>
      <c r="D31" s="10" t="s">
        <v>51</v>
      </c>
      <c r="E31" s="10" t="s">
        <v>2</v>
      </c>
      <c r="F31" s="11" t="s">
        <v>51</v>
      </c>
      <c r="G31" s="12" t="s">
        <v>50</v>
      </c>
      <c r="H31" s="2">
        <f>[1]!snldata(227539,$D31,H$2,H$3,,,"Options:Curr=EUR,Mag=SNLstandard,ConvMethod=SNLrecommended")</f>
        <v>1.65</v>
      </c>
      <c r="I31" s="2">
        <f>[1]!snldata(227539,$D31,I$2,I$3,,,"Options:Curr=EUR,Mag=SNLstandard,ConvMethod=SNLrecommended")</f>
        <v>1.79</v>
      </c>
      <c r="J31" s="2">
        <f>[1]!snldata(227539,$D31,J$2,J$3,,,"Options:Curr=EUR,Mag=SNLstandard,ConvMethod=SNLrecommended")</f>
        <v>1.58</v>
      </c>
      <c r="K31" s="2">
        <f>[1]!snldata(227539,$D31,K$2,K$3,,,"Options:Curr=EUR,Mag=SNLstandard,ConvMethod=SNLrecommended")</f>
        <v>3.17</v>
      </c>
      <c r="L31" s="2">
        <f>[1]!snldata(227539,$D31,L$2,L$3,,,"Options:Curr=EUR,Mag=SNLstandard,ConvMethod=SNLrecommended")</f>
        <v>0.9</v>
      </c>
      <c r="M31" s="2">
        <f>[1]!snldata(227539,$D31,M$2,M$3,,,"Options:Curr=EUR,Mag=SNLstandard,ConvMethod=SNLrecommended")</f>
        <v>1.45</v>
      </c>
    </row>
    <row r="32" spans="3:13">
      <c r="C32" s="10" t="s">
        <v>52</v>
      </c>
      <c r="D32" s="10" t="s">
        <v>53</v>
      </c>
      <c r="E32" s="10" t="s">
        <v>2</v>
      </c>
      <c r="F32" s="11" t="s">
        <v>53</v>
      </c>
      <c r="G32" s="12" t="s">
        <v>52</v>
      </c>
      <c r="H32" s="2">
        <f>[1]!snldata(227539,$D32,H$2,H$3,,,"Options:Curr=EUR,Mag=SNLstandard,ConvMethod=SNLrecommended")</f>
        <v>1.44</v>
      </c>
      <c r="I32" s="2">
        <f>[1]!snldata(227539,$D32,I$2,I$3,,,"Options:Curr=EUR,Mag=SNLstandard,ConvMethod=SNLrecommended")</f>
        <v>1.45</v>
      </c>
      <c r="J32" s="2">
        <f>[1]!snldata(227539,$D32,J$2,J$3,,,"Options:Curr=EUR,Mag=SNLstandard,ConvMethod=SNLrecommended")</f>
        <v>1.21</v>
      </c>
      <c r="K32" s="2">
        <f>[1]!snldata(227539,$D32,K$2,K$3,,,"Options:Curr=EUR,Mag=SNLstandard,ConvMethod=SNLrecommended")</f>
        <v>2</v>
      </c>
      <c r="L32" s="2">
        <f>[1]!snldata(227539,$D32,L$2,L$3,,,"Options:Curr=EUR,Mag=SNLstandard,ConvMethod=SNLrecommended")</f>
        <v>1.24</v>
      </c>
      <c r="M32" s="2">
        <f>[1]!snldata(227539,$D32,M$2,M$3,,,"Options:Curr=EUR,Mag=SNLstandard,ConvMethod=SNLrecommended")</f>
        <v>1.21</v>
      </c>
    </row>
    <row r="33" spans="3:13">
      <c r="C33" s="10" t="s">
        <v>54</v>
      </c>
      <c r="D33" s="10" t="s">
        <v>55</v>
      </c>
      <c r="E33" s="10" t="s">
        <v>2</v>
      </c>
      <c r="F33" s="11" t="s">
        <v>55</v>
      </c>
      <c r="G33" s="12" t="s">
        <v>54</v>
      </c>
      <c r="H33" s="2" t="str">
        <f>[1]!snldata(227539,$D33,H$2,H$3,,,"Options:Curr=EUR,Mag=SNLstandard,ConvMethod=SNLrecommended")</f>
        <v>NA</v>
      </c>
      <c r="I33" s="2" t="str">
        <f>[1]!snldata(227539,$D33,I$2,I$3,,,"Options:Curr=EUR,Mag=SNLstandard,ConvMethod=SNLrecommended")</f>
        <v>NA</v>
      </c>
      <c r="J33" s="2">
        <f>[1]!snldata(227539,$D33,J$2,J$3,,,"Options:Curr=EUR,Mag=SNLstandard,ConvMethod=SNLrecommended")</f>
        <v>1.02</v>
      </c>
      <c r="K33" s="2">
        <f>[1]!snldata(227539,$D33,K$2,K$3,,,"Options:Curr=EUR,Mag=SNLstandard,ConvMethod=SNLrecommended")</f>
        <v>1.78</v>
      </c>
      <c r="L33" s="2">
        <f>[1]!snldata(227539,$D33,L$2,L$3,,,"Options:Curr=EUR,Mag=SNLstandard,ConvMethod=SNLrecommended")</f>
        <v>0.72</v>
      </c>
      <c r="M33" s="2" t="str">
        <f>[1]!snldata(227539,$D33,M$2,M$3,,,"Options:Curr=EUR,Mag=SNLstandard,ConvMethod=SNLrecommended")</f>
        <v>NA</v>
      </c>
    </row>
    <row r="34" spans="3:13" ht="30">
      <c r="C34" s="6" t="s">
        <v>56</v>
      </c>
      <c r="D34" s="10" t="s">
        <v>57</v>
      </c>
      <c r="E34" s="10" t="s">
        <v>2</v>
      </c>
      <c r="F34" s="11" t="s">
        <v>57</v>
      </c>
      <c r="G34" s="12" t="s">
        <v>56</v>
      </c>
      <c r="H34" s="2" t="str">
        <f>[1]!snldata(227539,$D34,H$2,H$3,,,"Options:Curr=EUR,Mag=SNLstandard,ConvMethod=SNLrecommended")</f>
        <v>NA</v>
      </c>
      <c r="I34" s="2" t="str">
        <f>[1]!snldata(227539,$D34,I$2,I$3,,,"Options:Curr=EUR,Mag=SNLstandard,ConvMethod=SNLrecommended")</f>
        <v>NA</v>
      </c>
      <c r="J34" s="2">
        <f>[1]!snldata(227539,$D34,J$2,J$3,,,"Options:Curr=EUR,Mag=SNLstandard,ConvMethod=SNLrecommended")</f>
        <v>1.82</v>
      </c>
      <c r="K34" s="2">
        <f>[1]!snldata(227539,$D34,K$2,K$3,,,"Options:Curr=EUR,Mag=SNLstandard,ConvMethod=SNLrecommended")</f>
        <v>2.96</v>
      </c>
      <c r="L34" s="2">
        <f>[1]!snldata(227539,$D34,L$2,L$3,,,"Options:Curr=EUR,Mag=SNLstandard,ConvMethod=SNLrecommended")</f>
        <v>0.73</v>
      </c>
      <c r="M34" s="2" t="str">
        <f>[1]!snldata(227539,$D34,M$2,M$3,,,"Options:Curr=EUR,Mag=SNLstandard,ConvMethod=SNLrecommended")</f>
        <v>NA</v>
      </c>
    </row>
    <row r="38" spans="3:13">
      <c r="C38" s="17" t="s">
        <v>92</v>
      </c>
    </row>
    <row r="39" spans="3:13">
      <c r="C39" s="17" t="s">
        <v>91</v>
      </c>
    </row>
    <row r="40" spans="3:13">
      <c r="C40" s="16" t="s">
        <v>88</v>
      </c>
    </row>
    <row r="41" spans="3:13">
      <c r="C41" s="16" t="s">
        <v>90</v>
      </c>
    </row>
    <row r="42" spans="3:13">
      <c r="C42" s="17" t="s">
        <v>89</v>
      </c>
    </row>
    <row r="43" spans="3:13">
      <c r="C43" s="16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C1:M43"/>
  <sheetViews>
    <sheetView workbookViewId="0">
      <selection activeCell="L22" sqref="L22"/>
    </sheetView>
  </sheetViews>
  <sheetFormatPr defaultRowHeight="15"/>
  <sheetData>
    <row r="1" spans="3:13">
      <c r="H1" t="s">
        <v>73</v>
      </c>
      <c r="I1" t="s">
        <v>72</v>
      </c>
      <c r="J1" t="s">
        <v>126</v>
      </c>
      <c r="K1" t="s">
        <v>127</v>
      </c>
      <c r="L1" t="s">
        <v>128</v>
      </c>
      <c r="M1" t="s">
        <v>129</v>
      </c>
    </row>
    <row r="2" spans="3:13">
      <c r="H2">
        <v>249663</v>
      </c>
      <c r="I2">
        <v>249667</v>
      </c>
      <c r="J2">
        <v>249679</v>
      </c>
      <c r="K2">
        <v>249688</v>
      </c>
      <c r="L2">
        <v>249686</v>
      </c>
      <c r="M2">
        <v>249684</v>
      </c>
    </row>
    <row r="3" spans="3:13">
      <c r="C3" t="s">
        <v>61</v>
      </c>
      <c r="D3" t="s">
        <v>62</v>
      </c>
      <c r="E3" t="s">
        <v>63</v>
      </c>
      <c r="F3" t="s">
        <v>62</v>
      </c>
      <c r="G3" t="s">
        <v>64</v>
      </c>
      <c r="H3" t="s">
        <v>77</v>
      </c>
      <c r="I3" t="s">
        <v>77</v>
      </c>
      <c r="J3" t="s">
        <v>77</v>
      </c>
      <c r="K3" t="s">
        <v>77</v>
      </c>
      <c r="L3" t="s">
        <v>77</v>
      </c>
      <c r="M3" t="s">
        <v>77</v>
      </c>
    </row>
    <row r="4" spans="3:13">
      <c r="E4">
        <v>227546</v>
      </c>
      <c r="F4">
        <v>227544</v>
      </c>
      <c r="G4">
        <v>227550</v>
      </c>
    </row>
    <row r="7" spans="3:13">
      <c r="C7" t="s">
        <v>0</v>
      </c>
      <c r="D7" t="s">
        <v>1</v>
      </c>
      <c r="E7" t="s">
        <v>2</v>
      </c>
      <c r="F7" t="s">
        <v>1</v>
      </c>
      <c r="G7" t="s">
        <v>0</v>
      </c>
      <c r="H7">
        <v>0.85</v>
      </c>
      <c r="I7">
        <v>0.87</v>
      </c>
      <c r="J7">
        <v>0.56000000000000005</v>
      </c>
      <c r="K7">
        <v>1.58</v>
      </c>
      <c r="L7">
        <v>0.6</v>
      </c>
      <c r="M7">
        <v>0.56999999999999995</v>
      </c>
    </row>
    <row r="8" spans="3:13">
      <c r="C8" t="s">
        <v>4</v>
      </c>
      <c r="D8" t="s">
        <v>5</v>
      </c>
      <c r="E8" t="s">
        <v>2</v>
      </c>
      <c r="F8" t="s">
        <v>5</v>
      </c>
      <c r="G8" t="s">
        <v>4</v>
      </c>
      <c r="H8">
        <v>1.87</v>
      </c>
      <c r="I8">
        <v>2.4900000000000002</v>
      </c>
      <c r="J8">
        <v>1.49</v>
      </c>
      <c r="K8">
        <v>2.61</v>
      </c>
      <c r="L8">
        <v>0.55000000000000004</v>
      </c>
      <c r="M8">
        <v>0.72</v>
      </c>
    </row>
    <row r="9" spans="3:13">
      <c r="C9" t="s">
        <v>6</v>
      </c>
      <c r="D9" t="s">
        <v>7</v>
      </c>
      <c r="E9" t="s">
        <v>2</v>
      </c>
      <c r="F9" t="s">
        <v>7</v>
      </c>
      <c r="G9" t="s">
        <v>6</v>
      </c>
      <c r="H9" t="s">
        <v>3</v>
      </c>
      <c r="I9" t="s">
        <v>3</v>
      </c>
      <c r="J9">
        <v>3.14</v>
      </c>
      <c r="K9">
        <v>5.98</v>
      </c>
      <c r="L9">
        <v>2.34</v>
      </c>
      <c r="M9" t="s">
        <v>3</v>
      </c>
    </row>
    <row r="10" spans="3:13">
      <c r="C10" t="s">
        <v>8</v>
      </c>
      <c r="D10" t="s">
        <v>9</v>
      </c>
      <c r="E10" t="s">
        <v>2</v>
      </c>
      <c r="F10" t="s">
        <v>9</v>
      </c>
      <c r="G10" t="s">
        <v>8</v>
      </c>
      <c r="H10" t="s">
        <v>3</v>
      </c>
      <c r="I10" t="s">
        <v>3</v>
      </c>
      <c r="J10" t="s">
        <v>3</v>
      </c>
      <c r="K10" t="s">
        <v>3</v>
      </c>
      <c r="L10" t="s">
        <v>3</v>
      </c>
      <c r="M10" t="s">
        <v>3</v>
      </c>
    </row>
    <row r="11" spans="3:13">
      <c r="C11" t="s">
        <v>10</v>
      </c>
      <c r="D11" t="s">
        <v>11</v>
      </c>
      <c r="E11" t="s">
        <v>2</v>
      </c>
      <c r="F11" t="s">
        <v>11</v>
      </c>
      <c r="G11" t="s">
        <v>10</v>
      </c>
      <c r="H11">
        <v>2.78</v>
      </c>
      <c r="I11">
        <v>2.79</v>
      </c>
      <c r="J11">
        <v>2.78</v>
      </c>
      <c r="K11" t="s">
        <v>3</v>
      </c>
      <c r="L11">
        <v>2.56</v>
      </c>
      <c r="M11">
        <v>2.76</v>
      </c>
    </row>
    <row r="12" spans="3:13">
      <c r="C12" t="s">
        <v>12</v>
      </c>
      <c r="D12" t="s">
        <v>13</v>
      </c>
      <c r="E12" t="s">
        <v>2</v>
      </c>
      <c r="F12" t="s">
        <v>13</v>
      </c>
      <c r="G12" t="s">
        <v>12</v>
      </c>
      <c r="H12" t="s">
        <v>3</v>
      </c>
      <c r="I12" t="s">
        <v>3</v>
      </c>
      <c r="J12">
        <v>1.52</v>
      </c>
      <c r="K12">
        <v>1.96</v>
      </c>
      <c r="L12">
        <v>0.63</v>
      </c>
      <c r="M12" t="s">
        <v>3</v>
      </c>
    </row>
    <row r="13" spans="3:13">
      <c r="C13" t="s">
        <v>14</v>
      </c>
      <c r="D13" t="s">
        <v>15</v>
      </c>
      <c r="E13" t="s">
        <v>2</v>
      </c>
      <c r="F13" t="s">
        <v>15</v>
      </c>
      <c r="G13" t="s">
        <v>14</v>
      </c>
      <c r="H13" t="s">
        <v>3</v>
      </c>
      <c r="I13" t="s">
        <v>3</v>
      </c>
      <c r="J13">
        <v>1.0900000000000001</v>
      </c>
      <c r="K13">
        <v>1.41</v>
      </c>
      <c r="L13">
        <v>0.45</v>
      </c>
      <c r="M13" t="s">
        <v>3</v>
      </c>
    </row>
    <row r="14" spans="3:13">
      <c r="C14" t="s">
        <v>16</v>
      </c>
      <c r="D14" t="s">
        <v>17</v>
      </c>
      <c r="E14" t="s">
        <v>2</v>
      </c>
      <c r="F14" t="s">
        <v>17</v>
      </c>
      <c r="G14" t="s">
        <v>16</v>
      </c>
      <c r="H14">
        <v>0.73</v>
      </c>
      <c r="I14">
        <v>0.77</v>
      </c>
      <c r="J14">
        <v>0.47</v>
      </c>
      <c r="K14">
        <v>2.81</v>
      </c>
      <c r="L14">
        <v>0.49</v>
      </c>
      <c r="M14">
        <v>0.47</v>
      </c>
    </row>
    <row r="15" spans="3:13">
      <c r="C15" t="s">
        <v>18</v>
      </c>
      <c r="D15" t="s">
        <v>19</v>
      </c>
      <c r="E15" t="s">
        <v>2</v>
      </c>
      <c r="F15" t="s">
        <v>19</v>
      </c>
      <c r="G15" t="s">
        <v>18</v>
      </c>
      <c r="H15">
        <v>1.1200000000000001</v>
      </c>
      <c r="I15">
        <v>1.17</v>
      </c>
      <c r="J15">
        <v>1.1599999999999999</v>
      </c>
      <c r="K15">
        <v>1.29</v>
      </c>
      <c r="L15">
        <v>0.67</v>
      </c>
      <c r="M15">
        <v>1.0900000000000001</v>
      </c>
    </row>
    <row r="16" spans="3:13">
      <c r="C16" t="s">
        <v>20</v>
      </c>
      <c r="D16" t="s">
        <v>21</v>
      </c>
      <c r="E16" t="s">
        <v>2</v>
      </c>
      <c r="F16" t="s">
        <v>21</v>
      </c>
      <c r="G16" t="s">
        <v>20</v>
      </c>
      <c r="H16">
        <v>2.57</v>
      </c>
      <c r="I16">
        <v>2.87</v>
      </c>
      <c r="J16">
        <v>2.68</v>
      </c>
      <c r="K16">
        <v>2.89</v>
      </c>
      <c r="L16">
        <v>1.47</v>
      </c>
      <c r="M16">
        <v>1.74</v>
      </c>
    </row>
    <row r="17" spans="3:13">
      <c r="C17" t="s">
        <v>22</v>
      </c>
      <c r="D17" t="s">
        <v>23</v>
      </c>
      <c r="E17" t="s">
        <v>2</v>
      </c>
      <c r="F17" t="s">
        <v>23</v>
      </c>
      <c r="G17" t="s">
        <v>22</v>
      </c>
      <c r="H17">
        <v>1.33</v>
      </c>
      <c r="I17">
        <v>1.49</v>
      </c>
      <c r="J17">
        <v>0.76</v>
      </c>
      <c r="K17">
        <v>1.8</v>
      </c>
      <c r="L17">
        <v>0.37</v>
      </c>
      <c r="M17">
        <v>0.56999999999999995</v>
      </c>
    </row>
    <row r="18" spans="3:13">
      <c r="C18" t="s">
        <v>24</v>
      </c>
      <c r="D18" t="s">
        <v>25</v>
      </c>
      <c r="E18" t="s">
        <v>2</v>
      </c>
      <c r="F18" t="s">
        <v>25</v>
      </c>
      <c r="G18" t="s">
        <v>24</v>
      </c>
      <c r="H18">
        <v>2.12</v>
      </c>
      <c r="I18">
        <v>2.13</v>
      </c>
      <c r="J18">
        <v>2.12</v>
      </c>
      <c r="K18">
        <v>3.07</v>
      </c>
      <c r="L18">
        <v>2.04</v>
      </c>
      <c r="M18">
        <v>2.11</v>
      </c>
    </row>
    <row r="19" spans="3:13">
      <c r="C19" t="s">
        <v>26</v>
      </c>
      <c r="D19" t="s">
        <v>27</v>
      </c>
      <c r="E19" t="s">
        <v>2</v>
      </c>
      <c r="F19" t="s">
        <v>27</v>
      </c>
      <c r="G19" t="s">
        <v>26</v>
      </c>
      <c r="H19" t="s">
        <v>3</v>
      </c>
      <c r="I19" t="s">
        <v>3</v>
      </c>
      <c r="J19">
        <v>1.57</v>
      </c>
      <c r="K19">
        <v>2.36</v>
      </c>
      <c r="L19">
        <v>1.57</v>
      </c>
      <c r="M19" t="s">
        <v>3</v>
      </c>
    </row>
    <row r="20" spans="3:13">
      <c r="C20" t="s">
        <v>28</v>
      </c>
      <c r="D20" t="s">
        <v>29</v>
      </c>
      <c r="E20" t="s">
        <v>2</v>
      </c>
      <c r="F20" t="s">
        <v>29</v>
      </c>
      <c r="G20" t="s">
        <v>28</v>
      </c>
      <c r="H20">
        <v>1.5</v>
      </c>
      <c r="I20">
        <v>1.71</v>
      </c>
      <c r="J20">
        <v>1.74</v>
      </c>
      <c r="K20">
        <v>1.58</v>
      </c>
      <c r="L20">
        <v>0.96</v>
      </c>
      <c r="M20">
        <v>1.49</v>
      </c>
    </row>
    <row r="21" spans="3:13">
      <c r="C21" t="s">
        <v>30</v>
      </c>
      <c r="D21" t="s">
        <v>31</v>
      </c>
      <c r="E21" t="s">
        <v>2</v>
      </c>
      <c r="F21" t="s">
        <v>31</v>
      </c>
      <c r="G21" t="s">
        <v>30</v>
      </c>
      <c r="H21">
        <v>1.85</v>
      </c>
      <c r="I21">
        <v>1.91</v>
      </c>
      <c r="J21">
        <v>1.8</v>
      </c>
      <c r="K21">
        <v>2.71</v>
      </c>
      <c r="L21">
        <v>1.51</v>
      </c>
      <c r="M21">
        <v>1.75</v>
      </c>
    </row>
    <row r="22" spans="3:13">
      <c r="C22" t="s">
        <v>32</v>
      </c>
      <c r="D22" t="s">
        <v>33</v>
      </c>
      <c r="E22" t="s">
        <v>2</v>
      </c>
      <c r="F22" t="s">
        <v>33</v>
      </c>
      <c r="G22" t="s">
        <v>32</v>
      </c>
      <c r="H22">
        <v>1.1200000000000001</v>
      </c>
      <c r="I22">
        <v>1.32</v>
      </c>
      <c r="J22">
        <v>0.85</v>
      </c>
      <c r="K22">
        <v>3.16</v>
      </c>
      <c r="L22">
        <v>0.4</v>
      </c>
      <c r="M22">
        <v>0.71</v>
      </c>
    </row>
    <row r="23" spans="3:13">
      <c r="C23" t="s">
        <v>34</v>
      </c>
      <c r="D23" t="s">
        <v>35</v>
      </c>
      <c r="E23" t="s">
        <v>2</v>
      </c>
      <c r="F23" t="s">
        <v>35</v>
      </c>
      <c r="G23" t="s">
        <v>34</v>
      </c>
      <c r="H23" t="s">
        <v>3</v>
      </c>
      <c r="I23" t="s">
        <v>3</v>
      </c>
      <c r="J23">
        <v>0.57999999999999996</v>
      </c>
      <c r="K23">
        <v>2.52</v>
      </c>
      <c r="L23">
        <v>0.51</v>
      </c>
      <c r="M23" t="s">
        <v>3</v>
      </c>
    </row>
    <row r="24" spans="3:13">
      <c r="C24" t="s">
        <v>36</v>
      </c>
      <c r="D24" t="s">
        <v>37</v>
      </c>
      <c r="E24" t="s">
        <v>2</v>
      </c>
      <c r="F24" t="s">
        <v>37</v>
      </c>
      <c r="G24" t="s">
        <v>36</v>
      </c>
      <c r="H24">
        <v>0.68</v>
      </c>
      <c r="I24">
        <v>1.1399999999999999</v>
      </c>
      <c r="J24">
        <v>0.59</v>
      </c>
      <c r="K24">
        <v>1.61</v>
      </c>
      <c r="L24">
        <v>0.41</v>
      </c>
      <c r="M24">
        <v>0.44</v>
      </c>
    </row>
    <row r="25" spans="3:13">
      <c r="C25" t="s">
        <v>38</v>
      </c>
      <c r="D25" t="s">
        <v>39</v>
      </c>
      <c r="E25" t="s">
        <v>2</v>
      </c>
      <c r="F25" t="s">
        <v>39</v>
      </c>
      <c r="G25" t="s">
        <v>38</v>
      </c>
      <c r="H25">
        <v>2.15</v>
      </c>
      <c r="I25">
        <v>2.23</v>
      </c>
      <c r="J25">
        <v>1.73</v>
      </c>
      <c r="K25">
        <v>3.49</v>
      </c>
      <c r="L25">
        <v>1.3</v>
      </c>
      <c r="M25">
        <v>1.67</v>
      </c>
    </row>
    <row r="26" spans="3:13">
      <c r="C26" t="s">
        <v>40</v>
      </c>
      <c r="D26" t="s">
        <v>41</v>
      </c>
      <c r="E26" t="s">
        <v>2</v>
      </c>
      <c r="F26" t="s">
        <v>41</v>
      </c>
      <c r="G26" t="s">
        <v>40</v>
      </c>
      <c r="H26">
        <v>2.81</v>
      </c>
      <c r="I26">
        <v>3.32</v>
      </c>
      <c r="J26">
        <v>2.08</v>
      </c>
      <c r="K26">
        <v>3.56</v>
      </c>
      <c r="L26">
        <v>0.3</v>
      </c>
      <c r="M26">
        <v>1.07</v>
      </c>
    </row>
    <row r="27" spans="3:13">
      <c r="C27" t="s">
        <v>42</v>
      </c>
      <c r="D27" t="s">
        <v>43</v>
      </c>
      <c r="E27" t="s">
        <v>2</v>
      </c>
      <c r="F27" t="s">
        <v>43</v>
      </c>
      <c r="G27" t="s">
        <v>42</v>
      </c>
      <c r="H27" t="s">
        <v>3</v>
      </c>
      <c r="I27" t="s">
        <v>3</v>
      </c>
      <c r="J27">
        <v>2.5</v>
      </c>
      <c r="K27">
        <v>2.4</v>
      </c>
      <c r="L27">
        <v>2.41</v>
      </c>
      <c r="M27" t="s">
        <v>3</v>
      </c>
    </row>
    <row r="28" spans="3:13">
      <c r="C28" t="s">
        <v>44</v>
      </c>
      <c r="D28" t="s">
        <v>45</v>
      </c>
      <c r="E28" t="s">
        <v>2</v>
      </c>
      <c r="F28" t="s">
        <v>45</v>
      </c>
      <c r="G28" t="s">
        <v>44</v>
      </c>
      <c r="H28">
        <v>2.0099999999999998</v>
      </c>
      <c r="I28">
        <v>2.1</v>
      </c>
      <c r="J28">
        <v>1.68</v>
      </c>
      <c r="K28">
        <v>2.66</v>
      </c>
      <c r="L28">
        <v>1.28</v>
      </c>
      <c r="M28">
        <v>1.61</v>
      </c>
    </row>
    <row r="29" spans="3:13">
      <c r="C29" t="s">
        <v>46</v>
      </c>
      <c r="D29" t="s">
        <v>47</v>
      </c>
      <c r="E29" t="s">
        <v>2</v>
      </c>
      <c r="F29" t="s">
        <v>47</v>
      </c>
      <c r="G29" t="s">
        <v>46</v>
      </c>
      <c r="H29" t="s">
        <v>3</v>
      </c>
      <c r="I29" t="s">
        <v>3</v>
      </c>
      <c r="J29">
        <v>3.07</v>
      </c>
      <c r="K29">
        <v>2.74</v>
      </c>
      <c r="L29">
        <v>2.04</v>
      </c>
      <c r="M29" t="s">
        <v>3</v>
      </c>
    </row>
    <row r="30" spans="3:13">
      <c r="C30" t="s">
        <v>48</v>
      </c>
      <c r="D30" t="s">
        <v>49</v>
      </c>
      <c r="E30" t="s">
        <v>2</v>
      </c>
      <c r="F30" t="s">
        <v>49</v>
      </c>
      <c r="G30" t="s">
        <v>48</v>
      </c>
      <c r="H30">
        <v>1.56</v>
      </c>
      <c r="I30">
        <v>1.7</v>
      </c>
      <c r="J30">
        <v>1.21</v>
      </c>
      <c r="K30">
        <v>2.44</v>
      </c>
      <c r="L30">
        <v>0.63</v>
      </c>
      <c r="M30">
        <v>1.0900000000000001</v>
      </c>
    </row>
    <row r="31" spans="3:13">
      <c r="C31" t="s">
        <v>50</v>
      </c>
      <c r="D31" t="s">
        <v>51</v>
      </c>
      <c r="E31" t="s">
        <v>2</v>
      </c>
      <c r="F31" t="s">
        <v>51</v>
      </c>
      <c r="G31" t="s">
        <v>50</v>
      </c>
      <c r="H31">
        <v>1.65</v>
      </c>
      <c r="I31">
        <v>1.79</v>
      </c>
      <c r="J31">
        <v>1.58</v>
      </c>
      <c r="K31">
        <v>3.17</v>
      </c>
      <c r="L31">
        <v>0.9</v>
      </c>
      <c r="M31">
        <v>1.45</v>
      </c>
    </row>
    <row r="32" spans="3:13">
      <c r="C32" t="s">
        <v>52</v>
      </c>
      <c r="D32" t="s">
        <v>53</v>
      </c>
      <c r="E32" t="s">
        <v>2</v>
      </c>
      <c r="F32" t="s">
        <v>53</v>
      </c>
      <c r="G32" t="s">
        <v>52</v>
      </c>
      <c r="H32">
        <v>1.44</v>
      </c>
      <c r="I32">
        <v>1.45</v>
      </c>
      <c r="J32">
        <v>1.21</v>
      </c>
      <c r="K32">
        <v>2</v>
      </c>
      <c r="L32">
        <v>1.24</v>
      </c>
      <c r="M32">
        <v>1.21</v>
      </c>
    </row>
    <row r="33" spans="3:13">
      <c r="C33" t="s">
        <v>54</v>
      </c>
      <c r="D33" t="s">
        <v>55</v>
      </c>
      <c r="E33" t="s">
        <v>2</v>
      </c>
      <c r="F33" t="s">
        <v>55</v>
      </c>
      <c r="G33" t="s">
        <v>54</v>
      </c>
      <c r="H33" t="s">
        <v>3</v>
      </c>
      <c r="I33" t="s">
        <v>3</v>
      </c>
      <c r="J33">
        <v>1.02</v>
      </c>
      <c r="K33">
        <v>1.78</v>
      </c>
      <c r="L33">
        <v>0.72</v>
      </c>
      <c r="M33" t="s">
        <v>3</v>
      </c>
    </row>
    <row r="34" spans="3:13">
      <c r="C34" t="s">
        <v>56</v>
      </c>
      <c r="D34" t="s">
        <v>57</v>
      </c>
      <c r="E34" t="s">
        <v>2</v>
      </c>
      <c r="F34" t="s">
        <v>57</v>
      </c>
      <c r="G34" t="s">
        <v>56</v>
      </c>
      <c r="H34" t="s">
        <v>3</v>
      </c>
      <c r="I34" t="s">
        <v>3</v>
      </c>
      <c r="J34">
        <v>1.82</v>
      </c>
      <c r="K34">
        <v>2.96</v>
      </c>
      <c r="L34">
        <v>0.73</v>
      </c>
      <c r="M34" t="s">
        <v>3</v>
      </c>
    </row>
    <row r="38" spans="3:13">
      <c r="C38" t="s">
        <v>92</v>
      </c>
    </row>
    <row r="39" spans="3:13">
      <c r="C39" t="s">
        <v>91</v>
      </c>
    </row>
    <row r="40" spans="3:13">
      <c r="C40" t="s">
        <v>88</v>
      </c>
    </row>
    <row r="41" spans="3:13">
      <c r="C41" t="s">
        <v>90</v>
      </c>
    </row>
    <row r="42" spans="3:13">
      <c r="C42" t="s">
        <v>89</v>
      </c>
    </row>
    <row r="43" spans="3:13">
      <c r="C43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Dep SNL</vt:lpstr>
      <vt:lpstr>Dep SNL (2) HC</vt:lpstr>
      <vt:lpstr>Dep SNL (2)</vt:lpstr>
      <vt:lpstr>Dep HC</vt:lpstr>
      <vt:lpstr>MFI -- Germany</vt:lpstr>
      <vt:lpstr>rates -- all markets</vt:lpstr>
      <vt:lpstr>rates HC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sgovindan</dc:creator>
  <cp:lastModifiedBy>sgovindan</cp:lastModifiedBy>
  <dcterms:created xsi:type="dcterms:W3CDTF">2015-01-20T17:13:50Z</dcterms:created>
  <dcterms:modified xsi:type="dcterms:W3CDTF">2015-01-21T00:41:02Z</dcterms:modified>
</cp:coreProperties>
</file>