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filterPrivacy="1"/>
  <mc:AlternateContent xmlns:mc="http://schemas.openxmlformats.org/markup-compatibility/2006">
    <mc:Choice Requires="x15">
      <x15ac:absPath xmlns:x15ac="http://schemas.microsoft.com/office/spreadsheetml/2010/11/ac" url="/Users/michaelleacock/Desktop/"/>
    </mc:Choice>
  </mc:AlternateContent>
  <bookViews>
    <workbookView xWindow="0" yWindow="460" windowWidth="21900" windowHeight="14740"/>
  </bookViews>
  <sheets>
    <sheet name="Sheet1" sheetId="1" r:id="rId1"/>
  </sheets>
  <calcPr calcId="150001" concurrentCalc="0"/>
  <extLs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44" i="1" l="1"/>
  <c r="F144" i="1"/>
  <c r="E144" i="1"/>
  <c r="D144" i="1"/>
  <c r="C144" i="1"/>
  <c r="B144" i="1"/>
  <c r="A144" i="1"/>
  <c r="G129" i="1"/>
  <c r="F129" i="1"/>
  <c r="E129" i="1"/>
  <c r="D129" i="1"/>
  <c r="C129" i="1"/>
  <c r="B129" i="1"/>
  <c r="A129" i="1"/>
  <c r="G11" i="1"/>
  <c r="F11" i="1"/>
  <c r="E11" i="1"/>
  <c r="D11" i="1"/>
  <c r="C11" i="1"/>
  <c r="B11" i="1"/>
  <c r="A11" i="1"/>
  <c r="G25" i="1"/>
  <c r="F25" i="1"/>
  <c r="E25" i="1"/>
  <c r="D25" i="1"/>
  <c r="C25" i="1"/>
  <c r="B25" i="1"/>
  <c r="A25" i="1"/>
  <c r="G39" i="1"/>
  <c r="F39" i="1"/>
  <c r="E39" i="1"/>
  <c r="D39" i="1"/>
  <c r="C39" i="1"/>
  <c r="B39" i="1"/>
  <c r="A39" i="1"/>
  <c r="G54" i="1"/>
  <c r="F54" i="1"/>
  <c r="E54" i="1"/>
  <c r="D54" i="1"/>
  <c r="C54" i="1"/>
  <c r="B54" i="1"/>
  <c r="A54" i="1"/>
  <c r="G85" i="1"/>
  <c r="G70" i="1"/>
  <c r="F70" i="1"/>
  <c r="E70" i="1"/>
  <c r="D70" i="1"/>
  <c r="C70" i="1"/>
  <c r="B70" i="1"/>
  <c r="A70" i="1"/>
  <c r="F85" i="1"/>
  <c r="E85" i="1"/>
  <c r="D85" i="1"/>
  <c r="C85" i="1"/>
  <c r="B85" i="1"/>
  <c r="A85" i="1"/>
  <c r="A101" i="1"/>
  <c r="G101" i="1"/>
  <c r="F101" i="1"/>
  <c r="E101" i="1"/>
  <c r="D101" i="1"/>
  <c r="C101" i="1"/>
  <c r="B101" i="1"/>
  <c r="B115" i="1"/>
  <c r="C115" i="1"/>
  <c r="D115" i="1"/>
  <c r="E115" i="1"/>
  <c r="F115" i="1"/>
  <c r="G115" i="1"/>
  <c r="A115" i="1"/>
  <c r="Q142" i="1"/>
  <c r="P142" i="1"/>
  <c r="O142" i="1"/>
  <c r="N142" i="1"/>
  <c r="M142" i="1"/>
  <c r="L142" i="1"/>
  <c r="G142" i="1"/>
  <c r="F142" i="1"/>
  <c r="E142" i="1"/>
  <c r="D142" i="1"/>
  <c r="C142" i="1"/>
  <c r="B142" i="1"/>
  <c r="A142" i="1"/>
  <c r="Q127" i="1"/>
  <c r="P127" i="1"/>
  <c r="O127" i="1"/>
  <c r="N127" i="1"/>
  <c r="M127" i="1"/>
  <c r="L127" i="1"/>
  <c r="E131" i="1"/>
  <c r="D131" i="1"/>
  <c r="A127" i="1"/>
  <c r="A131" i="1"/>
  <c r="G127" i="1"/>
  <c r="F127" i="1"/>
  <c r="E127" i="1"/>
  <c r="D127" i="1"/>
  <c r="C127" i="1"/>
  <c r="C131" i="1"/>
  <c r="B127" i="1"/>
  <c r="G113" i="1"/>
  <c r="F113" i="1"/>
  <c r="E113" i="1"/>
  <c r="D113" i="1"/>
  <c r="C113" i="1"/>
  <c r="B113" i="1"/>
  <c r="A113" i="1"/>
  <c r="G99" i="1"/>
  <c r="F99" i="1"/>
  <c r="E99" i="1"/>
  <c r="D99" i="1"/>
  <c r="C99" i="1"/>
  <c r="B99" i="1"/>
  <c r="A99" i="1"/>
  <c r="Q83" i="1"/>
  <c r="G83" i="1"/>
  <c r="F83" i="1"/>
  <c r="F88" i="1"/>
  <c r="E83" i="1"/>
  <c r="D83" i="1"/>
  <c r="D88" i="1"/>
  <c r="C83" i="1"/>
  <c r="B83" i="1"/>
  <c r="B88" i="1"/>
  <c r="A83" i="1"/>
  <c r="AA68" i="1"/>
  <c r="G68" i="1"/>
  <c r="G72" i="1"/>
  <c r="F68" i="1"/>
  <c r="E68" i="1"/>
  <c r="E72" i="1"/>
  <c r="D68" i="1"/>
  <c r="D72" i="1"/>
  <c r="C68" i="1"/>
  <c r="B68" i="1"/>
  <c r="B72" i="1"/>
  <c r="A68" i="1"/>
  <c r="A72" i="1"/>
  <c r="C72" i="1"/>
  <c r="F72" i="1"/>
  <c r="C73" i="1"/>
  <c r="G52" i="1"/>
  <c r="F52" i="1"/>
  <c r="F57" i="1"/>
  <c r="E52" i="1"/>
  <c r="D52" i="1"/>
  <c r="C52" i="1"/>
  <c r="C57" i="1"/>
  <c r="B52" i="1"/>
  <c r="A52" i="1"/>
  <c r="G37" i="1"/>
  <c r="G42" i="1"/>
  <c r="F37" i="1"/>
  <c r="F42" i="1"/>
  <c r="E37" i="1"/>
  <c r="E41" i="1"/>
  <c r="D37" i="1"/>
  <c r="D42" i="1"/>
  <c r="C37" i="1"/>
  <c r="C42" i="1"/>
  <c r="B37" i="1"/>
  <c r="B42" i="1"/>
  <c r="A37" i="1"/>
  <c r="A41" i="1"/>
  <c r="G23" i="1"/>
  <c r="G27" i="1"/>
  <c r="F23" i="1"/>
  <c r="F27" i="1"/>
  <c r="E23" i="1"/>
  <c r="E27" i="1"/>
  <c r="D23" i="1"/>
  <c r="D27" i="1"/>
  <c r="C23" i="1"/>
  <c r="C27" i="1"/>
  <c r="B23" i="1"/>
  <c r="B27" i="1"/>
  <c r="A23" i="1"/>
  <c r="A27" i="1"/>
  <c r="G9" i="1"/>
  <c r="F9" i="1"/>
  <c r="E9" i="1"/>
  <c r="D9" i="1"/>
  <c r="C9" i="1"/>
  <c r="C41" i="1"/>
  <c r="D41" i="1"/>
  <c r="B131" i="1"/>
  <c r="F131" i="1"/>
  <c r="G41" i="1"/>
  <c r="G73" i="1"/>
  <c r="G131" i="1"/>
  <c r="E42" i="1"/>
  <c r="A42" i="1"/>
  <c r="B41" i="1"/>
  <c r="F41" i="1"/>
  <c r="C88" i="1"/>
  <c r="G88" i="1"/>
  <c r="A88" i="1"/>
  <c r="E88" i="1"/>
  <c r="D73" i="1"/>
  <c r="A73" i="1"/>
  <c r="E73" i="1"/>
  <c r="B73" i="1"/>
  <c r="F73" i="1"/>
  <c r="D57" i="1"/>
  <c r="E57" i="1"/>
  <c r="B57" i="1"/>
  <c r="A57" i="1"/>
  <c r="G57" i="1"/>
</calcChain>
</file>

<file path=xl/sharedStrings.xml><?xml version="1.0" encoding="utf-8"?>
<sst xmlns="http://schemas.openxmlformats.org/spreadsheetml/2006/main" count="173" uniqueCount="47">
  <si>
    <t>1 Day</t>
  </si>
  <si>
    <t>4 - 5 Days</t>
  </si>
  <si>
    <t>3 Days</t>
  </si>
  <si>
    <t>6 - 7 Days</t>
  </si>
  <si>
    <t>Adventura Rates (Old Format)</t>
  </si>
  <si>
    <t>2 Days</t>
  </si>
  <si>
    <t>Adventura Rates (Rate / Day)</t>
  </si>
  <si>
    <t>4 Days</t>
  </si>
  <si>
    <t>5 Days</t>
  </si>
  <si>
    <t>6 Days</t>
  </si>
  <si>
    <t>Paradise Paddle Rates (Rate / Day)</t>
  </si>
  <si>
    <t>Paradise Paddle does hourly rental and halfday rental</t>
  </si>
  <si>
    <t>7 Days</t>
  </si>
  <si>
    <t>Cayman SUP Co(Rate / Day)</t>
  </si>
  <si>
    <t>Cayman Auto Rental (Rate / Day)</t>
  </si>
  <si>
    <t>Cayman Bike Co (Rate / Day)</t>
  </si>
  <si>
    <t>Only one comepetitor -&gt; based in east end. Only has hour and week rentals</t>
  </si>
  <si>
    <t>Eco rides (Rate / Day)</t>
  </si>
  <si>
    <t>24" Bike and Kids Bike Rentals | Adventura</t>
  </si>
  <si>
    <t>Hybrid Bike Rental | Adventura</t>
  </si>
  <si>
    <t>Cruiser Bike Rental | Adventura</t>
  </si>
  <si>
    <t>Mountain Bike | Adventura</t>
  </si>
  <si>
    <t>Paddle Board Rental | Adventura</t>
  </si>
  <si>
    <t>Double Kayak | Adventura Rates</t>
  </si>
  <si>
    <t>Single Kayak | Adventura</t>
  </si>
  <si>
    <t>Double Kayak | Paradise Paddle</t>
  </si>
  <si>
    <t>Paddleboard Rental | Paradise Paddle</t>
  </si>
  <si>
    <t>Mountain Bike Rental | Cayman Auto Rental</t>
  </si>
  <si>
    <t>Cruiser Bike Rental | Cayman Auto Rental</t>
  </si>
  <si>
    <t>Hybrid Bike Rental | Eco Rides Cayman</t>
  </si>
  <si>
    <t>Paddleboard Rental | Cayman Paddle Co Paddle</t>
  </si>
  <si>
    <t>Cruiser Bike Rental | Cayman Bike Company</t>
  </si>
  <si>
    <t>No other competitors in this sphere that I could find</t>
  </si>
  <si>
    <t>no second competitor that I could track down</t>
  </si>
  <si>
    <t>Tag Along | Adventura</t>
  </si>
  <si>
    <t>4 - 5 7ays</t>
  </si>
  <si>
    <t>Standard Snorkel Set (Adult and Kids) | Adventura</t>
  </si>
  <si>
    <t>Standard Snorkel Set (Adult and Kids) | Paradise Paddle</t>
  </si>
  <si>
    <t>Paradise Cayman (Rate / Day)</t>
  </si>
  <si>
    <t>* Note they only do weekly rentals… so assumed they would charge the</t>
  </si>
  <si>
    <t>same regardless</t>
  </si>
  <si>
    <t>Full Snorkel Set (Adult and Kids) | Adventura</t>
  </si>
  <si>
    <t>Almost every dive shop rents out snorkel gear, roughly from about $25 for a full</t>
  </si>
  <si>
    <t>set (fins, mask, vest, etc)</t>
  </si>
  <si>
    <t>only one other competitor on the island renting singel kayaks,</t>
  </si>
  <si>
    <t>they are based in est end, and charge 246 per week.</t>
  </si>
  <si>
    <t>apart from that they do 1 hour, 2 hour, 3 hour and half day rentals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</si>
</sst>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409]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2" tint="-0.749992370372631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/>
    <xf numFmtId="164" fontId="0" fillId="0" borderId="4" xfId="0" applyNumberFormat="1" applyBorder="1"/>
    <xf numFmtId="0" fontId="0" fillId="0" borderId="0" xfId="0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/>
    <xf numFmtId="164" fontId="0" fillId="0" borderId="0" xfId="0" applyNumberFormat="1" applyBorder="1"/>
    <xf numFmtId="10" fontId="1" fillId="0" borderId="0" xfId="0" applyNumberFormat="1" applyFont="1" applyBorder="1"/>
    <xf numFmtId="0" fontId="2" fillId="0" borderId="0" xfId="0" applyFont="1" applyFill="1" applyBorder="1" applyAlignment="1"/>
    <xf numFmtId="0" fontId="2" fillId="0" borderId="0" xfId="0" applyFont="1" applyFill="1" applyAlignment="1">
      <alignment horizontal="center"/>
    </xf>
    <xf numFmtId="0" fontId="0" fillId="0" borderId="0" xfId="0" applyFill="1"/>
    <xf numFmtId="10" fontId="1" fillId="0" borderId="0" xfId="0" applyNumberFormat="1" applyFont="1" applyFill="1" applyBorder="1"/>
    <xf numFmtId="0" fontId="2" fillId="4" borderId="0" xfId="0" applyFont="1" applyFill="1" applyAlignment="1">
      <alignment horizontal="center"/>
    </xf>
    <xf numFmtId="0" fontId="0" fillId="4" borderId="0" xfId="0" applyFill="1"/>
    <xf numFmtId="0" fontId="0" fillId="4" borderId="0" xfId="0" applyFill="1" applyBorder="1" applyAlignment="1">
      <alignment horizontal="center"/>
    </xf>
    <xf numFmtId="0" fontId="0" fillId="4" borderId="0" xfId="0" applyFill="1" applyBorder="1"/>
    <xf numFmtId="164" fontId="0" fillId="4" borderId="0" xfId="0" applyNumberFormat="1" applyFill="1" applyBorder="1"/>
    <xf numFmtId="10" fontId="1" fillId="4" borderId="0" xfId="0" applyNumberFormat="1" applyFont="1" applyFill="1" applyBorder="1"/>
    <xf numFmtId="0" fontId="2" fillId="4" borderId="0" xfId="0" applyFont="1" applyFill="1" applyBorder="1" applyAlignment="1"/>
    <xf numFmtId="10" fontId="0" fillId="0" borderId="0" xfId="0" applyNumberFormat="1" applyFont="1" applyBorder="1"/>
    <xf numFmtId="0" fontId="1" fillId="0" borderId="0" xfId="0" applyFont="1" applyFill="1" applyBorder="1" applyAlignment="1"/>
    <xf numFmtId="0" fontId="0" fillId="0" borderId="6" xfId="0" applyBorder="1"/>
    <xf numFmtId="0" fontId="3" fillId="0" borderId="0" xfId="0" applyFont="1"/>
    <xf numFmtId="0" fontId="3" fillId="0" borderId="0" xfId="0" quotePrefix="1" applyFont="1"/>
    <xf numFmtId="0" fontId="0" fillId="6" borderId="0" xfId="0" applyFill="1"/>
    <xf numFmtId="0" fontId="2" fillId="2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0" fontId="0" fillId="0" borderId="0" xfId="0" applyFill="1" applyBorder="1" applyAlignment="1">
      <alignment horizontal="center"/>
    </xf>
    <xf numFmtId="164" fontId="4" fillId="0" borderId="0" xfId="0" applyNumberFormat="1" applyFont="1" applyBorder="1"/>
    <xf numFmtId="0" fontId="0" fillId="0" borderId="0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19050</xdr:colOff>
      <xdr:row>34</xdr:row>
      <xdr:rowOff>95253</xdr:rowOff>
    </xdr:from>
    <xdr:to>
      <xdr:col>10</xdr:col>
      <xdr:colOff>171450</xdr:colOff>
      <xdr:row>40</xdr:row>
      <xdr:rowOff>114300</xdr:rowOff>
    </xdr:to>
    <xdr:cxnSp macro="">
      <xdr:nvCxnSpPr>
        <xdr:cNvPr id="3" name="Connector: Elbow 2">
          <a:extLst>
            <a:ext uri="{FF2B5EF4-FFF2-40B4-BE49-F238E27FC236}">
              <a16:creationId xmlns:a16="http://schemas.microsoft.com/office/drawing/2014/main" xmlns="" id="{73CDF9BA-7A31-444A-B7AF-2B9785B6D2CF}"/>
            </a:ext>
          </a:extLst>
        </xdr:cNvPr>
        <xdr:cNvCxnSpPr/>
      </xdr:nvCxnSpPr>
      <xdr:spPr>
        <a:xfrm flipV="1">
          <a:off x="4695825" y="5934078"/>
          <a:ext cx="771525" cy="600072"/>
        </a:xfrm>
        <a:prstGeom prst="bentConnector3">
          <a:avLst>
            <a:gd name="adj1" fmla="val 58642"/>
          </a:avLst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</xdr:colOff>
      <xdr:row>34</xdr:row>
      <xdr:rowOff>95252</xdr:rowOff>
    </xdr:from>
    <xdr:to>
      <xdr:col>20</xdr:col>
      <xdr:colOff>171450</xdr:colOff>
      <xdr:row>41</xdr:row>
      <xdr:rowOff>95250</xdr:rowOff>
    </xdr:to>
    <xdr:cxnSp macro="">
      <xdr:nvCxnSpPr>
        <xdr:cNvPr id="4" name="Connector: Elbow 3">
          <a:extLst>
            <a:ext uri="{FF2B5EF4-FFF2-40B4-BE49-F238E27FC236}">
              <a16:creationId xmlns:a16="http://schemas.microsoft.com/office/drawing/2014/main" xmlns="" id="{BA770714-21BE-41A2-9358-F8DCF82B5736}"/>
            </a:ext>
          </a:extLst>
        </xdr:cNvPr>
        <xdr:cNvCxnSpPr/>
      </xdr:nvCxnSpPr>
      <xdr:spPr>
        <a:xfrm flipV="1">
          <a:off x="4695825" y="5934077"/>
          <a:ext cx="5724525" cy="771523"/>
        </a:xfrm>
        <a:prstGeom prst="bentConnector3">
          <a:avLst>
            <a:gd name="adj1" fmla="val 94097"/>
          </a:avLst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28575</xdr:colOff>
      <xdr:row>20</xdr:row>
      <xdr:rowOff>95250</xdr:rowOff>
    </xdr:from>
    <xdr:to>
      <xdr:col>10</xdr:col>
      <xdr:colOff>219075</xdr:colOff>
      <xdr:row>26</xdr:row>
      <xdr:rowOff>114300</xdr:rowOff>
    </xdr:to>
    <xdr:cxnSp macro="">
      <xdr:nvCxnSpPr>
        <xdr:cNvPr id="9" name="Connector: Elbow 8">
          <a:extLst>
            <a:ext uri="{FF2B5EF4-FFF2-40B4-BE49-F238E27FC236}">
              <a16:creationId xmlns:a16="http://schemas.microsoft.com/office/drawing/2014/main" xmlns="" id="{5FC37424-1B24-4817-A280-BEDEB1D9001B}"/>
            </a:ext>
          </a:extLst>
        </xdr:cNvPr>
        <xdr:cNvCxnSpPr/>
      </xdr:nvCxnSpPr>
      <xdr:spPr>
        <a:xfrm flipV="1">
          <a:off x="4705350" y="3800475"/>
          <a:ext cx="885825" cy="600075"/>
        </a:xfrm>
        <a:prstGeom prst="bentConnector3">
          <a:avLst>
            <a:gd name="adj1" fmla="val 53529"/>
          </a:avLst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</xdr:colOff>
      <xdr:row>49</xdr:row>
      <xdr:rowOff>104775</xdr:rowOff>
    </xdr:from>
    <xdr:to>
      <xdr:col>10</xdr:col>
      <xdr:colOff>171450</xdr:colOff>
      <xdr:row>56</xdr:row>
      <xdr:rowOff>123822</xdr:rowOff>
    </xdr:to>
    <xdr:cxnSp macro="">
      <xdr:nvCxnSpPr>
        <xdr:cNvPr id="25" name="Connector: Elbow 24">
          <a:extLst>
            <a:ext uri="{FF2B5EF4-FFF2-40B4-BE49-F238E27FC236}">
              <a16:creationId xmlns:a16="http://schemas.microsoft.com/office/drawing/2014/main" xmlns="" id="{8FA19FD5-2EE2-4FD4-B793-AA8E49C0EF9E}"/>
            </a:ext>
          </a:extLst>
        </xdr:cNvPr>
        <xdr:cNvCxnSpPr/>
      </xdr:nvCxnSpPr>
      <xdr:spPr>
        <a:xfrm flipV="1">
          <a:off x="4695825" y="8267700"/>
          <a:ext cx="771525" cy="600072"/>
        </a:xfrm>
        <a:prstGeom prst="bentConnector3">
          <a:avLst>
            <a:gd name="adj1" fmla="val 58642"/>
          </a:avLst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</xdr:colOff>
      <xdr:row>65</xdr:row>
      <xdr:rowOff>95250</xdr:rowOff>
    </xdr:from>
    <xdr:to>
      <xdr:col>10</xdr:col>
      <xdr:colOff>171450</xdr:colOff>
      <xdr:row>71</xdr:row>
      <xdr:rowOff>114297</xdr:rowOff>
    </xdr:to>
    <xdr:cxnSp macro="">
      <xdr:nvCxnSpPr>
        <xdr:cNvPr id="26" name="Connector: Elbow 25">
          <a:extLst>
            <a:ext uri="{FF2B5EF4-FFF2-40B4-BE49-F238E27FC236}">
              <a16:creationId xmlns:a16="http://schemas.microsoft.com/office/drawing/2014/main" xmlns="" id="{CBF90154-07CF-4A89-AC29-5C9A61B2A619}"/>
            </a:ext>
          </a:extLst>
        </xdr:cNvPr>
        <xdr:cNvCxnSpPr/>
      </xdr:nvCxnSpPr>
      <xdr:spPr>
        <a:xfrm flipV="1">
          <a:off x="4695825" y="10582275"/>
          <a:ext cx="771525" cy="600072"/>
        </a:xfrm>
        <a:prstGeom prst="bentConnector3">
          <a:avLst>
            <a:gd name="adj1" fmla="val 58642"/>
          </a:avLst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38100</xdr:colOff>
      <xdr:row>80</xdr:row>
      <xdr:rowOff>85725</xdr:rowOff>
    </xdr:from>
    <xdr:to>
      <xdr:col>10</xdr:col>
      <xdr:colOff>190500</xdr:colOff>
      <xdr:row>87</xdr:row>
      <xdr:rowOff>104772</xdr:rowOff>
    </xdr:to>
    <xdr:cxnSp macro="">
      <xdr:nvCxnSpPr>
        <xdr:cNvPr id="28" name="Connector: Elbow 27">
          <a:extLst>
            <a:ext uri="{FF2B5EF4-FFF2-40B4-BE49-F238E27FC236}">
              <a16:creationId xmlns:a16="http://schemas.microsoft.com/office/drawing/2014/main" xmlns="" id="{0D439F4D-BFD2-43EF-A893-3B13A072BAF8}"/>
            </a:ext>
          </a:extLst>
        </xdr:cNvPr>
        <xdr:cNvCxnSpPr/>
      </xdr:nvCxnSpPr>
      <xdr:spPr>
        <a:xfrm flipV="1">
          <a:off x="4772025" y="12896850"/>
          <a:ext cx="771525" cy="600072"/>
        </a:xfrm>
        <a:prstGeom prst="bentConnector3">
          <a:avLst>
            <a:gd name="adj1" fmla="val 58642"/>
          </a:avLst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28575</xdr:colOff>
      <xdr:row>65</xdr:row>
      <xdr:rowOff>95252</xdr:rowOff>
    </xdr:from>
    <xdr:to>
      <xdr:col>20</xdr:col>
      <xdr:colOff>180975</xdr:colOff>
      <xdr:row>72</xdr:row>
      <xdr:rowOff>95250</xdr:rowOff>
    </xdr:to>
    <xdr:cxnSp macro="">
      <xdr:nvCxnSpPr>
        <xdr:cNvPr id="29" name="Connector: Elbow 28">
          <a:extLst>
            <a:ext uri="{FF2B5EF4-FFF2-40B4-BE49-F238E27FC236}">
              <a16:creationId xmlns:a16="http://schemas.microsoft.com/office/drawing/2014/main" xmlns="" id="{758E3315-05C6-4503-9E14-4318E533BCA8}"/>
            </a:ext>
          </a:extLst>
        </xdr:cNvPr>
        <xdr:cNvCxnSpPr/>
      </xdr:nvCxnSpPr>
      <xdr:spPr>
        <a:xfrm flipV="1">
          <a:off x="4762500" y="10582277"/>
          <a:ext cx="5753100" cy="771523"/>
        </a:xfrm>
        <a:prstGeom prst="bentConnector3">
          <a:avLst>
            <a:gd name="adj1" fmla="val 94097"/>
          </a:avLst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38100</xdr:colOff>
      <xdr:row>124</xdr:row>
      <xdr:rowOff>85725</xdr:rowOff>
    </xdr:from>
    <xdr:to>
      <xdr:col>10</xdr:col>
      <xdr:colOff>190500</xdr:colOff>
      <xdr:row>130</xdr:row>
      <xdr:rowOff>104772</xdr:rowOff>
    </xdr:to>
    <xdr:cxnSp macro="">
      <xdr:nvCxnSpPr>
        <xdr:cNvPr id="30" name="Connector: Elbow 29">
          <a:extLst>
            <a:ext uri="{FF2B5EF4-FFF2-40B4-BE49-F238E27FC236}">
              <a16:creationId xmlns:a16="http://schemas.microsoft.com/office/drawing/2014/main" xmlns="" id="{1E3D0ECE-8182-4436-85EB-CB7FFA4D1A45}"/>
            </a:ext>
          </a:extLst>
        </xdr:cNvPr>
        <xdr:cNvCxnSpPr/>
      </xdr:nvCxnSpPr>
      <xdr:spPr>
        <a:xfrm flipV="1">
          <a:off x="4772025" y="19297650"/>
          <a:ext cx="771525" cy="600072"/>
        </a:xfrm>
        <a:prstGeom prst="bentConnector3">
          <a:avLst>
            <a:gd name="adj1" fmla="val 58642"/>
          </a:avLst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20109</xdr:colOff>
      <xdr:row>139</xdr:row>
      <xdr:rowOff>88900</xdr:rowOff>
    </xdr:from>
    <xdr:to>
      <xdr:col>10</xdr:col>
      <xdr:colOff>172509</xdr:colOff>
      <xdr:row>142</xdr:row>
      <xdr:rowOff>107948</xdr:rowOff>
    </xdr:to>
    <xdr:cxnSp macro="">
      <xdr:nvCxnSpPr>
        <xdr:cNvPr id="31" name="Connector: Elbow 30">
          <a:extLst>
            <a:ext uri="{FF2B5EF4-FFF2-40B4-BE49-F238E27FC236}">
              <a16:creationId xmlns:a16="http://schemas.microsoft.com/office/drawing/2014/main" xmlns="" id="{3ACCAFFD-D7C0-4D9D-ACD9-9FA332191EA6}"/>
            </a:ext>
          </a:extLst>
        </xdr:cNvPr>
        <xdr:cNvCxnSpPr/>
      </xdr:nvCxnSpPr>
      <xdr:spPr>
        <a:xfrm flipV="1">
          <a:off x="4761442" y="21668317"/>
          <a:ext cx="766234" cy="601131"/>
        </a:xfrm>
        <a:prstGeom prst="bentConnector3">
          <a:avLst>
            <a:gd name="adj1" fmla="val 58642"/>
          </a:avLst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8"/>
  <sheetViews>
    <sheetView tabSelected="1" topLeftCell="A23" zoomScale="90" zoomScaleNormal="90" zoomScalePageLayoutView="90" workbookViewId="0">
      <selection activeCell="K146" sqref="K146"/>
    </sheetView>
  </sheetViews>
  <sheetFormatPr baseColWidth="10" defaultColWidth="8.83203125" defaultRowHeight="15" x14ac:dyDescent="0.2"/>
  <cols>
    <col min="1" max="7" width="10.1640625" customWidth="1"/>
    <col min="8" max="8" width="4.1640625" style="11" customWidth="1"/>
    <col min="9" max="9" width="1" style="14" customWidth="1"/>
    <col min="10" max="10" width="4.1640625" style="11" customWidth="1"/>
    <col min="18" max="18" width="4.6640625" style="11" customWidth="1"/>
    <col min="19" max="19" width="1.1640625" style="14" customWidth="1"/>
    <col min="20" max="20" width="4.83203125" customWidth="1"/>
    <col min="28" max="28" width="4.6640625" customWidth="1"/>
    <col min="29" max="29" width="1.1640625" style="25" customWidth="1"/>
  </cols>
  <sheetData>
    <row r="1" spans="1:19" x14ac:dyDescent="0.2">
      <c r="A1" s="31" t="s">
        <v>24</v>
      </c>
      <c r="B1" s="31"/>
      <c r="C1" s="31"/>
      <c r="D1" s="31"/>
      <c r="E1" s="31"/>
      <c r="F1" s="31"/>
      <c r="G1" s="31"/>
      <c r="H1" s="10"/>
      <c r="I1" s="13"/>
      <c r="K1" s="9"/>
      <c r="L1" s="9"/>
      <c r="M1" s="9"/>
      <c r="N1" s="9"/>
      <c r="O1" s="9"/>
      <c r="P1" s="9"/>
      <c r="Q1" s="9"/>
      <c r="R1" s="9"/>
      <c r="S1" s="19"/>
    </row>
    <row r="2" spans="1:19" ht="16" thickBot="1" x14ac:dyDescent="0.25">
      <c r="K2" s="3"/>
      <c r="L2" s="3"/>
      <c r="M2" s="3"/>
      <c r="N2" s="3"/>
      <c r="O2" s="3"/>
      <c r="P2" s="3"/>
      <c r="Q2" s="3"/>
      <c r="R2" s="3"/>
      <c r="S2" s="16"/>
    </row>
    <row r="3" spans="1:19" ht="16" thickBot="1" x14ac:dyDescent="0.25">
      <c r="A3" s="28" t="s">
        <v>4</v>
      </c>
      <c r="B3" s="29"/>
      <c r="C3" s="29"/>
      <c r="D3" s="29"/>
      <c r="E3" s="30"/>
      <c r="K3" s="3" t="s">
        <v>44</v>
      </c>
      <c r="L3" s="3"/>
      <c r="M3" s="3"/>
      <c r="N3" s="3"/>
      <c r="O3" s="3"/>
      <c r="P3" s="3"/>
      <c r="Q3" s="3"/>
      <c r="R3" s="3"/>
      <c r="S3" s="16"/>
    </row>
    <row r="4" spans="1:19" x14ac:dyDescent="0.2">
      <c r="A4" s="1" t="s">
        <v>0</v>
      </c>
      <c r="B4" s="1" t="s">
        <v>5</v>
      </c>
      <c r="C4" s="1" t="s">
        <v>2</v>
      </c>
      <c r="D4" s="1" t="s">
        <v>1</v>
      </c>
      <c r="E4" s="1" t="s">
        <v>3</v>
      </c>
      <c r="K4" s="3" t="s">
        <v>45</v>
      </c>
      <c r="L4" s="3"/>
      <c r="M4" s="3"/>
      <c r="N4" s="3"/>
      <c r="O4" s="3"/>
      <c r="P4" s="3"/>
      <c r="Q4" s="3"/>
      <c r="R4" s="3"/>
      <c r="S4" s="16"/>
    </row>
    <row r="5" spans="1:19" x14ac:dyDescent="0.2">
      <c r="A5" s="2">
        <v>75</v>
      </c>
      <c r="B5" s="2">
        <v>125</v>
      </c>
      <c r="C5" s="2">
        <v>165</v>
      </c>
      <c r="D5" s="2">
        <v>205</v>
      </c>
      <c r="E5" s="2">
        <v>235</v>
      </c>
      <c r="K5" s="3" t="s">
        <v>46</v>
      </c>
      <c r="L5" s="3"/>
      <c r="M5" s="3"/>
      <c r="N5" s="3"/>
      <c r="O5" s="3"/>
      <c r="P5" s="3"/>
      <c r="Q5" s="3"/>
      <c r="R5" s="3"/>
      <c r="S5" s="16"/>
    </row>
    <row r="6" spans="1:19" ht="16" thickBot="1" x14ac:dyDescent="0.25">
      <c r="K6" s="3"/>
      <c r="L6" s="3"/>
      <c r="M6" s="3"/>
      <c r="N6" s="3"/>
      <c r="O6" s="3"/>
      <c r="P6" s="3"/>
      <c r="Q6" s="3"/>
      <c r="R6" s="3"/>
      <c r="S6" s="16"/>
    </row>
    <row r="7" spans="1:19" ht="16" thickBot="1" x14ac:dyDescent="0.25">
      <c r="A7" s="28" t="s">
        <v>6</v>
      </c>
      <c r="B7" s="29"/>
      <c r="C7" s="29"/>
      <c r="D7" s="29"/>
      <c r="E7" s="29"/>
      <c r="F7" s="29"/>
      <c r="G7" s="30"/>
      <c r="H7" s="5"/>
      <c r="I7" s="15"/>
    </row>
    <row r="8" spans="1:19" x14ac:dyDescent="0.2">
      <c r="A8" s="1">
        <v>1</v>
      </c>
      <c r="B8" s="1">
        <v>2</v>
      </c>
      <c r="C8" s="1">
        <v>3</v>
      </c>
      <c r="D8" s="1">
        <v>4</v>
      </c>
      <c r="E8" s="1">
        <v>5</v>
      </c>
      <c r="F8" s="1">
        <v>6</v>
      </c>
      <c r="G8" s="1">
        <v>7</v>
      </c>
      <c r="H8" s="3"/>
      <c r="I8" s="16"/>
    </row>
    <row r="9" spans="1:19" x14ac:dyDescent="0.2">
      <c r="A9" s="2">
        <v>85</v>
      </c>
      <c r="B9" s="2">
        <v>75</v>
      </c>
      <c r="C9" s="2">
        <f>C5/3</f>
        <v>55</v>
      </c>
      <c r="D9" s="2">
        <f>D5/4</f>
        <v>51.25</v>
      </c>
      <c r="E9" s="2">
        <f>D5/5</f>
        <v>41</v>
      </c>
      <c r="F9" s="2">
        <f>E5/6</f>
        <v>39.166666666666664</v>
      </c>
      <c r="G9" s="2">
        <f>E5/7</f>
        <v>33.571428571428569</v>
      </c>
      <c r="H9" s="4"/>
      <c r="I9" s="17"/>
    </row>
    <row r="10" spans="1:19" x14ac:dyDescent="0.2">
      <c r="A10" s="33">
        <v>85</v>
      </c>
      <c r="B10" s="33">
        <v>70</v>
      </c>
      <c r="C10" s="33">
        <v>65</v>
      </c>
      <c r="D10" s="33">
        <v>55</v>
      </c>
      <c r="E10" s="33">
        <v>50</v>
      </c>
      <c r="F10" s="33">
        <v>45</v>
      </c>
      <c r="G10" s="33">
        <v>40</v>
      </c>
      <c r="H10" s="4"/>
      <c r="I10" s="17"/>
    </row>
    <row r="11" spans="1:19" x14ac:dyDescent="0.2">
      <c r="A11" s="34">
        <f>A8*A10</f>
        <v>85</v>
      </c>
      <c r="B11" s="7">
        <f t="shared" ref="B11" si="0">B8*B10</f>
        <v>140</v>
      </c>
      <c r="C11" s="7">
        <f t="shared" ref="C11" si="1">C8*C10</f>
        <v>195</v>
      </c>
      <c r="D11" s="7">
        <f t="shared" ref="D11" si="2">D8*D10</f>
        <v>220</v>
      </c>
      <c r="E11" s="7">
        <f t="shared" ref="E11" si="3">E8*E10</f>
        <v>250</v>
      </c>
      <c r="F11" s="7">
        <f t="shared" ref="F11" si="4">F8*F10</f>
        <v>270</v>
      </c>
      <c r="G11" s="7">
        <f t="shared" ref="G11" si="5">G8*G10</f>
        <v>280</v>
      </c>
      <c r="H11" s="4"/>
      <c r="I11" s="17"/>
    </row>
    <row r="12" spans="1:19" x14ac:dyDescent="0.2">
      <c r="A12" s="7"/>
      <c r="B12" s="7"/>
      <c r="C12" s="7"/>
      <c r="D12" s="7"/>
      <c r="E12" s="7"/>
      <c r="F12" s="7"/>
      <c r="G12" s="7"/>
      <c r="H12" s="4"/>
      <c r="I12" s="17"/>
    </row>
    <row r="13" spans="1:19" x14ac:dyDescent="0.2">
      <c r="A13" s="7" t="s">
        <v>16</v>
      </c>
      <c r="B13" s="7"/>
      <c r="C13" s="7"/>
      <c r="D13" s="7"/>
      <c r="E13" s="7"/>
      <c r="F13" s="7"/>
      <c r="G13" s="7"/>
      <c r="H13" s="4"/>
      <c r="I13" s="17"/>
    </row>
    <row r="15" spans="1:19" x14ac:dyDescent="0.2">
      <c r="A15" s="31" t="s">
        <v>23</v>
      </c>
      <c r="B15" s="31"/>
      <c r="C15" s="31"/>
      <c r="D15" s="31"/>
      <c r="E15" s="31"/>
      <c r="F15" s="31"/>
      <c r="G15" s="31"/>
      <c r="H15" s="10"/>
      <c r="I15" s="13"/>
      <c r="K15" s="26" t="s">
        <v>25</v>
      </c>
      <c r="L15" s="26"/>
      <c r="M15" s="26"/>
      <c r="N15" s="26"/>
      <c r="O15" s="26"/>
      <c r="P15" s="26"/>
      <c r="Q15" s="26"/>
      <c r="R15" s="10"/>
      <c r="S15" s="13"/>
    </row>
    <row r="16" spans="1:19" ht="16" thickBot="1" x14ac:dyDescent="0.25"/>
    <row r="17" spans="1:27" ht="16" thickBot="1" x14ac:dyDescent="0.25">
      <c r="A17" s="28" t="s">
        <v>4</v>
      </c>
      <c r="B17" s="29"/>
      <c r="C17" s="29"/>
      <c r="D17" s="29"/>
      <c r="E17" s="30"/>
      <c r="K17" s="6"/>
      <c r="L17" s="6"/>
      <c r="M17" s="6"/>
      <c r="N17" s="6"/>
      <c r="O17" s="6"/>
    </row>
    <row r="18" spans="1:27" x14ac:dyDescent="0.2">
      <c r="A18" s="1" t="s">
        <v>0</v>
      </c>
      <c r="B18" s="1" t="s">
        <v>5</v>
      </c>
      <c r="C18" s="1" t="s">
        <v>2</v>
      </c>
      <c r="D18" s="1" t="s">
        <v>1</v>
      </c>
      <c r="E18" s="1" t="s">
        <v>3</v>
      </c>
      <c r="K18" s="3"/>
      <c r="L18" s="3"/>
      <c r="M18" s="3"/>
      <c r="N18" s="3"/>
      <c r="O18" s="3"/>
    </row>
    <row r="19" spans="1:27" x14ac:dyDescent="0.2">
      <c r="A19" s="2">
        <v>85</v>
      </c>
      <c r="B19" s="2">
        <v>135</v>
      </c>
      <c r="C19" s="2">
        <v>175</v>
      </c>
      <c r="D19" s="2">
        <v>205</v>
      </c>
      <c r="E19" s="2">
        <v>235</v>
      </c>
      <c r="K19" s="4"/>
      <c r="L19" s="4"/>
      <c r="M19" s="4"/>
      <c r="N19" s="4"/>
      <c r="O19" s="4"/>
    </row>
    <row r="20" spans="1:27" ht="16" thickBot="1" x14ac:dyDescent="0.25"/>
    <row r="21" spans="1:27" ht="16" thickBot="1" x14ac:dyDescent="0.25">
      <c r="A21" s="28" t="s">
        <v>6</v>
      </c>
      <c r="B21" s="29"/>
      <c r="C21" s="29"/>
      <c r="D21" s="29"/>
      <c r="E21" s="29"/>
      <c r="F21" s="29"/>
      <c r="G21" s="30"/>
      <c r="H21" s="5"/>
      <c r="I21" s="15"/>
      <c r="K21" s="28" t="s">
        <v>10</v>
      </c>
      <c r="L21" s="29"/>
      <c r="M21" s="29"/>
      <c r="N21" s="29"/>
      <c r="O21" s="29"/>
      <c r="P21" s="29"/>
      <c r="Q21" s="30"/>
      <c r="R21" s="5"/>
      <c r="S21" s="15"/>
    </row>
    <row r="22" spans="1:27" x14ac:dyDescent="0.2">
      <c r="A22" s="1">
        <v>1</v>
      </c>
      <c r="B22" s="1">
        <v>2</v>
      </c>
      <c r="C22" s="1">
        <v>3</v>
      </c>
      <c r="D22" s="1">
        <v>4</v>
      </c>
      <c r="E22" s="1">
        <v>5</v>
      </c>
      <c r="F22" s="1">
        <v>6</v>
      </c>
      <c r="G22" s="1">
        <v>7</v>
      </c>
      <c r="H22" s="3"/>
      <c r="I22" s="16"/>
      <c r="K22" s="1" t="s">
        <v>0</v>
      </c>
      <c r="L22" s="1" t="s">
        <v>5</v>
      </c>
      <c r="M22" s="1" t="s">
        <v>2</v>
      </c>
      <c r="N22" s="1" t="s">
        <v>7</v>
      </c>
      <c r="O22" s="1" t="s">
        <v>8</v>
      </c>
      <c r="P22" s="1" t="s">
        <v>9</v>
      </c>
      <c r="Q22" s="1" t="s">
        <v>12</v>
      </c>
      <c r="R22" s="3"/>
      <c r="S22" s="16"/>
    </row>
    <row r="23" spans="1:27" x14ac:dyDescent="0.2">
      <c r="A23" s="2">
        <f>A19/1</f>
        <v>85</v>
      </c>
      <c r="B23" s="2">
        <f>B19/2</f>
        <v>67.5</v>
      </c>
      <c r="C23" s="2">
        <f>C19/3</f>
        <v>58.333333333333336</v>
      </c>
      <c r="D23" s="2">
        <f>D19/4</f>
        <v>51.25</v>
      </c>
      <c r="E23" s="2">
        <f>D19/5</f>
        <v>41</v>
      </c>
      <c r="F23" s="2">
        <f>E19/6</f>
        <v>39.166666666666664</v>
      </c>
      <c r="G23" s="2">
        <f>E19/7</f>
        <v>33.571428571428569</v>
      </c>
      <c r="H23" s="4"/>
      <c r="I23" s="17"/>
      <c r="K23" s="2">
        <v>110</v>
      </c>
      <c r="L23" s="2">
        <v>85</v>
      </c>
      <c r="M23" s="2">
        <v>85</v>
      </c>
      <c r="N23" s="2">
        <v>65</v>
      </c>
      <c r="O23" s="2">
        <v>55</v>
      </c>
      <c r="P23" s="2">
        <v>55</v>
      </c>
      <c r="Q23" s="2">
        <v>50</v>
      </c>
      <c r="R23" s="4"/>
      <c r="S23" s="17"/>
    </row>
    <row r="24" spans="1:27" x14ac:dyDescent="0.2">
      <c r="A24" s="33">
        <v>95</v>
      </c>
      <c r="B24" s="33">
        <v>80</v>
      </c>
      <c r="C24" s="33">
        <v>70</v>
      </c>
      <c r="D24" s="33">
        <v>60</v>
      </c>
      <c r="E24" s="33">
        <v>55</v>
      </c>
      <c r="F24" s="33">
        <v>50</v>
      </c>
      <c r="G24" s="33">
        <v>45</v>
      </c>
      <c r="H24" s="4"/>
      <c r="I24" s="17"/>
      <c r="K24" s="7"/>
      <c r="L24" s="7"/>
      <c r="M24" s="7"/>
      <c r="N24" s="7"/>
      <c r="O24" s="7"/>
      <c r="P24" s="7"/>
      <c r="Q24" s="7"/>
      <c r="R24" s="4"/>
      <c r="S24" s="17"/>
    </row>
    <row r="25" spans="1:27" x14ac:dyDescent="0.2">
      <c r="A25" s="34">
        <f>A22*A24</f>
        <v>95</v>
      </c>
      <c r="B25" s="7">
        <f t="shared" ref="B25" si="6">B22*B24</f>
        <v>160</v>
      </c>
      <c r="C25" s="7">
        <f t="shared" ref="C25" si="7">C22*C24</f>
        <v>210</v>
      </c>
      <c r="D25" s="7">
        <f t="shared" ref="D25" si="8">D22*D24</f>
        <v>240</v>
      </c>
      <c r="E25" s="7">
        <f t="shared" ref="E25" si="9">E22*E24</f>
        <v>275</v>
      </c>
      <c r="F25" s="7">
        <f t="shared" ref="F25" si="10">F22*F24</f>
        <v>300</v>
      </c>
      <c r="G25" s="7">
        <f t="shared" ref="G25" si="11">G22*G24</f>
        <v>315</v>
      </c>
      <c r="H25" s="4"/>
      <c r="I25" s="17"/>
      <c r="K25" s="7"/>
      <c r="L25" s="7"/>
      <c r="M25" s="7"/>
      <c r="N25" s="7"/>
      <c r="O25" s="7"/>
      <c r="P25" s="7"/>
      <c r="Q25" s="7"/>
      <c r="R25" s="4"/>
      <c r="S25" s="17"/>
    </row>
    <row r="26" spans="1:27" x14ac:dyDescent="0.2">
      <c r="A26" s="7"/>
      <c r="B26" s="7"/>
      <c r="C26" s="7"/>
      <c r="D26" s="7"/>
      <c r="E26" s="7"/>
      <c r="F26" s="7"/>
      <c r="G26" s="7"/>
      <c r="H26" s="4"/>
      <c r="I26" s="17"/>
      <c r="K26" s="7"/>
      <c r="L26" s="7"/>
      <c r="M26" s="7"/>
      <c r="N26" s="7"/>
      <c r="O26" s="7"/>
      <c r="P26" s="7"/>
      <c r="Q26" s="7"/>
      <c r="R26" s="4"/>
      <c r="S26" s="17"/>
    </row>
    <row r="27" spans="1:27" x14ac:dyDescent="0.2">
      <c r="A27" s="8">
        <f t="shared" ref="A27:G27" si="12">(A23-K23)/K23</f>
        <v>-0.22727272727272727</v>
      </c>
      <c r="B27" s="8">
        <f t="shared" si="12"/>
        <v>-0.20588235294117646</v>
      </c>
      <c r="C27" s="8">
        <f t="shared" si="12"/>
        <v>-0.31372549019607843</v>
      </c>
      <c r="D27" s="8">
        <f t="shared" si="12"/>
        <v>-0.21153846153846154</v>
      </c>
      <c r="E27" s="8">
        <f t="shared" si="12"/>
        <v>-0.25454545454545452</v>
      </c>
      <c r="F27" s="8">
        <f t="shared" si="12"/>
        <v>-0.2878787878787879</v>
      </c>
      <c r="G27" s="8">
        <f t="shared" si="12"/>
        <v>-0.32857142857142863</v>
      </c>
      <c r="H27" s="12"/>
      <c r="I27" s="18"/>
      <c r="K27" s="7"/>
      <c r="L27" s="7"/>
      <c r="M27" s="7"/>
      <c r="N27" s="7"/>
      <c r="O27" s="7"/>
      <c r="P27" s="7"/>
      <c r="Q27" s="7"/>
      <c r="R27" s="4"/>
      <c r="S27" s="17"/>
    </row>
    <row r="29" spans="1:27" x14ac:dyDescent="0.2">
      <c r="A29" s="31" t="s">
        <v>22</v>
      </c>
      <c r="B29" s="31"/>
      <c r="C29" s="31"/>
      <c r="D29" s="31"/>
      <c r="E29" s="31"/>
      <c r="F29" s="31"/>
      <c r="G29" s="31"/>
      <c r="H29" s="10"/>
      <c r="I29" s="13"/>
      <c r="K29" s="26" t="s">
        <v>26</v>
      </c>
      <c r="L29" s="26"/>
      <c r="M29" s="26"/>
      <c r="N29" s="26"/>
      <c r="O29" s="26"/>
      <c r="P29" s="26"/>
      <c r="Q29" s="26"/>
      <c r="R29" s="10"/>
      <c r="S29" s="13"/>
      <c r="U29" s="26" t="s">
        <v>30</v>
      </c>
      <c r="V29" s="26"/>
      <c r="W29" s="26"/>
      <c r="X29" s="26"/>
      <c r="Y29" s="26"/>
      <c r="Z29" s="26"/>
      <c r="AA29" s="26"/>
    </row>
    <row r="30" spans="1:27" ht="16" thickBot="1" x14ac:dyDescent="0.25"/>
    <row r="31" spans="1:27" ht="16" thickBot="1" x14ac:dyDescent="0.25">
      <c r="A31" s="28" t="s">
        <v>4</v>
      </c>
      <c r="B31" s="29"/>
      <c r="C31" s="29"/>
      <c r="D31" s="29"/>
      <c r="E31" s="30"/>
      <c r="K31" s="6" t="s">
        <v>11</v>
      </c>
      <c r="L31" s="6"/>
      <c r="M31" s="6"/>
      <c r="N31" s="6"/>
      <c r="O31" s="6"/>
    </row>
    <row r="32" spans="1:27" x14ac:dyDescent="0.2">
      <c r="A32" s="1" t="s">
        <v>0</v>
      </c>
      <c r="B32" s="1" t="s">
        <v>5</v>
      </c>
      <c r="C32" s="1" t="s">
        <v>2</v>
      </c>
      <c r="D32" s="1" t="s">
        <v>1</v>
      </c>
      <c r="E32" s="1" t="s">
        <v>3</v>
      </c>
      <c r="K32" s="3"/>
      <c r="L32" s="3"/>
      <c r="M32" s="3"/>
      <c r="N32" s="3"/>
      <c r="O32" s="3"/>
    </row>
    <row r="33" spans="1:27" x14ac:dyDescent="0.2">
      <c r="A33" s="2">
        <v>85</v>
      </c>
      <c r="B33" s="2">
        <v>135</v>
      </c>
      <c r="C33" s="2">
        <v>175</v>
      </c>
      <c r="D33" s="2">
        <v>205</v>
      </c>
      <c r="E33" s="2">
        <v>235</v>
      </c>
      <c r="K33" s="4"/>
      <c r="L33" s="4"/>
      <c r="M33" s="4"/>
      <c r="N33" s="4"/>
      <c r="O33" s="4"/>
    </row>
    <row r="34" spans="1:27" ht="16" thickBot="1" x14ac:dyDescent="0.25"/>
    <row r="35" spans="1:27" ht="16" thickBot="1" x14ac:dyDescent="0.25">
      <c r="A35" s="28" t="s">
        <v>6</v>
      </c>
      <c r="B35" s="29"/>
      <c r="C35" s="29"/>
      <c r="D35" s="29"/>
      <c r="E35" s="29"/>
      <c r="F35" s="29"/>
      <c r="G35" s="30"/>
      <c r="H35" s="5"/>
      <c r="I35" s="15"/>
      <c r="K35" s="28" t="s">
        <v>10</v>
      </c>
      <c r="L35" s="29"/>
      <c r="M35" s="29"/>
      <c r="N35" s="29"/>
      <c r="O35" s="29"/>
      <c r="P35" s="29"/>
      <c r="Q35" s="30"/>
      <c r="R35" s="5"/>
      <c r="S35" s="15"/>
      <c r="U35" s="28" t="s">
        <v>13</v>
      </c>
      <c r="V35" s="29"/>
      <c r="W35" s="29"/>
      <c r="X35" s="29"/>
      <c r="Y35" s="29"/>
      <c r="Z35" s="29"/>
      <c r="AA35" s="30"/>
    </row>
    <row r="36" spans="1:27" x14ac:dyDescent="0.2">
      <c r="A36" s="1">
        <v>1</v>
      </c>
      <c r="B36" s="1">
        <v>2</v>
      </c>
      <c r="C36" s="1">
        <v>3</v>
      </c>
      <c r="D36" s="1">
        <v>4</v>
      </c>
      <c r="E36" s="1">
        <v>5</v>
      </c>
      <c r="F36" s="1">
        <v>6</v>
      </c>
      <c r="G36" s="1">
        <v>7</v>
      </c>
      <c r="H36" s="3"/>
      <c r="I36" s="16"/>
      <c r="K36" s="1" t="s">
        <v>0</v>
      </c>
      <c r="L36" s="1" t="s">
        <v>5</v>
      </c>
      <c r="M36" s="1" t="s">
        <v>2</v>
      </c>
      <c r="N36" s="1" t="s">
        <v>7</v>
      </c>
      <c r="O36" s="1" t="s">
        <v>8</v>
      </c>
      <c r="P36" s="1" t="s">
        <v>9</v>
      </c>
      <c r="Q36" s="1" t="s">
        <v>12</v>
      </c>
      <c r="R36" s="3"/>
      <c r="S36" s="16"/>
      <c r="U36" s="1" t="s">
        <v>0</v>
      </c>
      <c r="V36" s="1" t="s">
        <v>5</v>
      </c>
      <c r="W36" s="1" t="s">
        <v>2</v>
      </c>
      <c r="X36" s="1" t="s">
        <v>7</v>
      </c>
      <c r="Y36" s="1" t="s">
        <v>8</v>
      </c>
      <c r="Z36" s="1" t="s">
        <v>9</v>
      </c>
      <c r="AA36" s="1" t="s">
        <v>12</v>
      </c>
    </row>
    <row r="37" spans="1:27" x14ac:dyDescent="0.2">
      <c r="A37" s="2">
        <f>A33/1</f>
        <v>85</v>
      </c>
      <c r="B37" s="2">
        <f>B33/2</f>
        <v>67.5</v>
      </c>
      <c r="C37" s="2">
        <f>C33/3</f>
        <v>58.333333333333336</v>
      </c>
      <c r="D37" s="2">
        <f>D33/4</f>
        <v>51.25</v>
      </c>
      <c r="E37" s="2">
        <f>D33/5</f>
        <v>41</v>
      </c>
      <c r="F37" s="2">
        <f>E33/6</f>
        <v>39.166666666666664</v>
      </c>
      <c r="G37" s="2">
        <f>E33/7</f>
        <v>33.571428571428569</v>
      </c>
      <c r="H37" s="4"/>
      <c r="I37" s="17"/>
      <c r="K37" s="2">
        <v>90</v>
      </c>
      <c r="L37" s="2">
        <v>75</v>
      </c>
      <c r="M37" s="2">
        <v>75</v>
      </c>
      <c r="N37" s="2">
        <v>60</v>
      </c>
      <c r="O37" s="2">
        <v>55</v>
      </c>
      <c r="P37" s="2">
        <v>50</v>
      </c>
      <c r="Q37" s="2">
        <v>45</v>
      </c>
      <c r="R37" s="4"/>
      <c r="S37" s="17"/>
      <c r="U37" s="2">
        <v>95</v>
      </c>
      <c r="V37" s="2">
        <v>75</v>
      </c>
      <c r="W37" s="2">
        <v>75</v>
      </c>
      <c r="X37" s="2">
        <v>75</v>
      </c>
      <c r="Y37" s="2">
        <v>55</v>
      </c>
      <c r="Z37" s="2">
        <v>55</v>
      </c>
      <c r="AA37" s="2">
        <v>50</v>
      </c>
    </row>
    <row r="38" spans="1:27" x14ac:dyDescent="0.2">
      <c r="A38" s="33">
        <v>95</v>
      </c>
      <c r="B38" s="33">
        <v>80</v>
      </c>
      <c r="C38" s="33">
        <v>70</v>
      </c>
      <c r="D38" s="33">
        <v>60</v>
      </c>
      <c r="E38" s="33">
        <v>55</v>
      </c>
      <c r="F38" s="33">
        <v>50</v>
      </c>
      <c r="G38" s="33">
        <v>45</v>
      </c>
      <c r="H38" s="4"/>
      <c r="I38" s="17"/>
      <c r="K38" s="7"/>
      <c r="L38" s="7"/>
      <c r="M38" s="7"/>
      <c r="N38" s="7"/>
      <c r="O38" s="7"/>
      <c r="P38" s="7"/>
      <c r="Q38" s="7"/>
      <c r="R38" s="4"/>
      <c r="S38" s="17"/>
      <c r="U38" s="7"/>
      <c r="V38" s="7"/>
      <c r="W38" s="7"/>
      <c r="X38" s="7"/>
      <c r="Y38" s="7"/>
      <c r="Z38" s="7"/>
      <c r="AA38" s="7"/>
    </row>
    <row r="39" spans="1:27" x14ac:dyDescent="0.2">
      <c r="A39" s="34">
        <f>A36*A38</f>
        <v>95</v>
      </c>
      <c r="B39" s="7">
        <f t="shared" ref="B39" si="13">B36*B38</f>
        <v>160</v>
      </c>
      <c r="C39" s="7">
        <f t="shared" ref="C39" si="14">C36*C38</f>
        <v>210</v>
      </c>
      <c r="D39" s="7">
        <f t="shared" ref="D39" si="15">D36*D38</f>
        <v>240</v>
      </c>
      <c r="E39" s="7">
        <f t="shared" ref="E39" si="16">E36*E38</f>
        <v>275</v>
      </c>
      <c r="F39" s="7">
        <f t="shared" ref="F39" si="17">F36*F38</f>
        <v>300</v>
      </c>
      <c r="G39" s="7">
        <f t="shared" ref="G39" si="18">G36*G38</f>
        <v>315</v>
      </c>
      <c r="H39" s="4"/>
      <c r="I39" s="17"/>
      <c r="K39" s="7"/>
      <c r="L39" s="7"/>
      <c r="M39" s="7"/>
      <c r="N39" s="7"/>
      <c r="O39" s="7"/>
      <c r="P39" s="7"/>
      <c r="Q39" s="7"/>
      <c r="R39" s="4"/>
      <c r="S39" s="17"/>
      <c r="U39" s="7"/>
      <c r="V39" s="7"/>
      <c r="W39" s="7"/>
      <c r="X39" s="7"/>
      <c r="Y39" s="7"/>
      <c r="Z39" s="7"/>
      <c r="AA39" s="7"/>
    </row>
    <row r="40" spans="1:27" x14ac:dyDescent="0.2">
      <c r="A40" s="7"/>
      <c r="B40" s="7"/>
      <c r="C40" s="7"/>
      <c r="D40" s="7"/>
      <c r="E40" s="7"/>
      <c r="F40" s="7"/>
      <c r="G40" s="7"/>
      <c r="H40" s="4"/>
      <c r="I40" s="17"/>
      <c r="K40" s="7"/>
      <c r="L40" s="7"/>
      <c r="M40" s="7"/>
      <c r="N40" s="7"/>
      <c r="O40" s="7"/>
      <c r="P40" s="7"/>
      <c r="Q40" s="7"/>
      <c r="R40" s="4"/>
      <c r="S40" s="17"/>
      <c r="U40" s="7"/>
      <c r="V40" s="7"/>
      <c r="W40" s="7"/>
      <c r="X40" s="7"/>
      <c r="Y40" s="7"/>
      <c r="Z40" s="7"/>
      <c r="AA40" s="7"/>
    </row>
    <row r="41" spans="1:27" x14ac:dyDescent="0.2">
      <c r="A41" s="8">
        <f>(A37-K37)/K37</f>
        <v>-5.5555555555555552E-2</v>
      </c>
      <c r="B41" s="8">
        <f t="shared" ref="B41" si="19">(B37-L37)/L37</f>
        <v>-0.1</v>
      </c>
      <c r="C41" s="8">
        <f t="shared" ref="C41" si="20">(C37-M37)/M37</f>
        <v>-0.22222222222222218</v>
      </c>
      <c r="D41" s="8">
        <f t="shared" ref="D41" si="21">(D37-N37)/N37</f>
        <v>-0.14583333333333334</v>
      </c>
      <c r="E41" s="8">
        <f t="shared" ref="E41" si="22">(E37-O37)/O37</f>
        <v>-0.25454545454545452</v>
      </c>
      <c r="F41" s="8">
        <f t="shared" ref="F41" si="23">(F37-P37)/P37</f>
        <v>-0.2166666666666667</v>
      </c>
      <c r="G41" s="8">
        <f t="shared" ref="G41" si="24">(G37-Q37)/Q37</f>
        <v>-0.25396825396825401</v>
      </c>
      <c r="H41" s="12"/>
      <c r="I41" s="18"/>
    </row>
    <row r="42" spans="1:27" x14ac:dyDescent="0.2">
      <c r="A42" s="8">
        <f t="shared" ref="A42:G42" si="25">(A37-U37)/U37</f>
        <v>-0.10526315789473684</v>
      </c>
      <c r="B42" s="8">
        <f t="shared" si="25"/>
        <v>-0.1</v>
      </c>
      <c r="C42" s="8">
        <f t="shared" si="25"/>
        <v>-0.22222222222222218</v>
      </c>
      <c r="D42" s="8">
        <f t="shared" si="25"/>
        <v>-0.31666666666666665</v>
      </c>
      <c r="E42" s="8">
        <f t="shared" si="25"/>
        <v>-0.25454545454545452</v>
      </c>
      <c r="F42" s="8">
        <f t="shared" si="25"/>
        <v>-0.2878787878787879</v>
      </c>
      <c r="G42" s="8">
        <f t="shared" si="25"/>
        <v>-0.32857142857142863</v>
      </c>
      <c r="H42" s="12"/>
      <c r="I42" s="18"/>
    </row>
    <row r="44" spans="1:27" x14ac:dyDescent="0.2">
      <c r="A44" s="31" t="s">
        <v>21</v>
      </c>
      <c r="B44" s="31"/>
      <c r="C44" s="31"/>
      <c r="D44" s="31"/>
      <c r="E44" s="31"/>
      <c r="F44" s="31"/>
      <c r="G44" s="31"/>
      <c r="K44" s="26" t="s">
        <v>27</v>
      </c>
      <c r="L44" s="26"/>
      <c r="M44" s="26"/>
      <c r="N44" s="26"/>
      <c r="O44" s="26"/>
      <c r="P44" s="26"/>
      <c r="Q44" s="26"/>
    </row>
    <row r="45" spans="1:27" ht="16" thickBot="1" x14ac:dyDescent="0.25"/>
    <row r="46" spans="1:27" ht="16" thickBot="1" x14ac:dyDescent="0.25">
      <c r="A46" s="28" t="s">
        <v>4</v>
      </c>
      <c r="B46" s="29"/>
      <c r="C46" s="29"/>
      <c r="D46" s="29"/>
      <c r="E46" s="30"/>
      <c r="K46" s="32"/>
      <c r="L46" s="32"/>
      <c r="M46" s="32"/>
      <c r="N46" s="32"/>
      <c r="O46" s="32"/>
    </row>
    <row r="47" spans="1:27" x14ac:dyDescent="0.2">
      <c r="A47" s="1" t="s">
        <v>0</v>
      </c>
      <c r="B47" s="1" t="s">
        <v>5</v>
      </c>
      <c r="C47" s="1" t="s">
        <v>2</v>
      </c>
      <c r="D47" s="1" t="s">
        <v>1</v>
      </c>
      <c r="E47" s="1" t="s">
        <v>3</v>
      </c>
      <c r="K47" s="3"/>
      <c r="L47" s="3"/>
      <c r="M47" s="3"/>
      <c r="N47" s="3"/>
      <c r="O47" s="3"/>
    </row>
    <row r="48" spans="1:27" x14ac:dyDescent="0.2">
      <c r="A48" s="2">
        <v>50</v>
      </c>
      <c r="B48" s="2">
        <v>80</v>
      </c>
      <c r="C48" s="2">
        <v>110</v>
      </c>
      <c r="D48" s="2">
        <v>125</v>
      </c>
      <c r="E48" s="2">
        <v>145</v>
      </c>
      <c r="K48" s="4"/>
      <c r="L48" s="4"/>
      <c r="M48" s="4"/>
      <c r="N48" s="4"/>
      <c r="O48" s="4"/>
    </row>
    <row r="49" spans="1:27" ht="16" thickBot="1" x14ac:dyDescent="0.25"/>
    <row r="50" spans="1:27" ht="16" thickBot="1" x14ac:dyDescent="0.25">
      <c r="A50" s="28" t="s">
        <v>6</v>
      </c>
      <c r="B50" s="29"/>
      <c r="C50" s="29"/>
      <c r="D50" s="29"/>
      <c r="E50" s="29"/>
      <c r="F50" s="29"/>
      <c r="G50" s="30"/>
      <c r="K50" s="28" t="s">
        <v>14</v>
      </c>
      <c r="L50" s="29"/>
      <c r="M50" s="29"/>
      <c r="N50" s="29"/>
      <c r="O50" s="29"/>
      <c r="P50" s="29"/>
      <c r="Q50" s="30"/>
    </row>
    <row r="51" spans="1:27" x14ac:dyDescent="0.2">
      <c r="A51" s="1">
        <v>1</v>
      </c>
      <c r="B51" s="1">
        <v>2</v>
      </c>
      <c r="C51" s="1">
        <v>3</v>
      </c>
      <c r="D51" s="1">
        <v>4</v>
      </c>
      <c r="E51" s="1">
        <v>5</v>
      </c>
      <c r="F51" s="1">
        <v>6</v>
      </c>
      <c r="G51" s="1">
        <v>7</v>
      </c>
      <c r="K51" s="1" t="s">
        <v>0</v>
      </c>
      <c r="L51" s="1" t="s">
        <v>5</v>
      </c>
      <c r="M51" s="1" t="s">
        <v>2</v>
      </c>
      <c r="N51" s="1" t="s">
        <v>7</v>
      </c>
      <c r="O51" s="1" t="s">
        <v>8</v>
      </c>
      <c r="P51" s="1" t="s">
        <v>9</v>
      </c>
      <c r="Q51" s="1" t="s">
        <v>12</v>
      </c>
    </row>
    <row r="52" spans="1:27" x14ac:dyDescent="0.2">
      <c r="A52" s="2">
        <f>A48/1</f>
        <v>50</v>
      </c>
      <c r="B52" s="2">
        <f>B48/2</f>
        <v>40</v>
      </c>
      <c r="C52" s="2">
        <f>C48/3</f>
        <v>36.666666666666664</v>
      </c>
      <c r="D52" s="2">
        <f>D48/4</f>
        <v>31.25</v>
      </c>
      <c r="E52" s="2">
        <f>D48/5</f>
        <v>25</v>
      </c>
      <c r="F52" s="2">
        <f>E48/6</f>
        <v>24.166666666666668</v>
      </c>
      <c r="G52" s="2">
        <f>E48/7</f>
        <v>20.714285714285715</v>
      </c>
      <c r="K52" s="2">
        <v>20</v>
      </c>
      <c r="L52" s="2">
        <v>20</v>
      </c>
      <c r="M52" s="2">
        <v>20</v>
      </c>
      <c r="N52" s="2">
        <v>20</v>
      </c>
      <c r="O52" s="2">
        <v>20</v>
      </c>
      <c r="P52" s="2">
        <v>20</v>
      </c>
      <c r="Q52" s="2">
        <v>20</v>
      </c>
    </row>
    <row r="53" spans="1:27" x14ac:dyDescent="0.2">
      <c r="A53" s="33">
        <v>50</v>
      </c>
      <c r="B53" s="33">
        <v>40</v>
      </c>
      <c r="C53" s="33">
        <v>35</v>
      </c>
      <c r="D53" s="33">
        <v>30</v>
      </c>
      <c r="E53" s="33">
        <v>25</v>
      </c>
      <c r="F53" s="33">
        <v>22.5</v>
      </c>
      <c r="G53" s="33">
        <v>20</v>
      </c>
      <c r="K53" s="7"/>
      <c r="L53" s="7"/>
      <c r="M53" s="7"/>
      <c r="N53" s="7"/>
      <c r="O53" s="7"/>
      <c r="P53" s="7"/>
      <c r="Q53" s="7"/>
    </row>
    <row r="54" spans="1:27" x14ac:dyDescent="0.2">
      <c r="A54" s="34">
        <f>A51*A53</f>
        <v>50</v>
      </c>
      <c r="B54" s="7">
        <f t="shared" ref="B54" si="26">B51*B53</f>
        <v>80</v>
      </c>
      <c r="C54" s="7">
        <f t="shared" ref="C54" si="27">C51*C53</f>
        <v>105</v>
      </c>
      <c r="D54" s="7">
        <f t="shared" ref="D54" si="28">D51*D53</f>
        <v>120</v>
      </c>
      <c r="E54" s="7">
        <f t="shared" ref="E54" si="29">E51*E53</f>
        <v>125</v>
      </c>
      <c r="F54" s="7">
        <f t="shared" ref="F54" si="30">F51*F53</f>
        <v>135</v>
      </c>
      <c r="G54" s="7">
        <f t="shared" ref="G54" si="31">G51*G53</f>
        <v>140</v>
      </c>
      <c r="K54" s="7"/>
      <c r="L54" s="7"/>
      <c r="M54" s="7"/>
      <c r="N54" s="7"/>
      <c r="O54" s="7"/>
      <c r="P54" s="7"/>
      <c r="Q54" s="7"/>
    </row>
    <row r="55" spans="1:27" x14ac:dyDescent="0.2">
      <c r="A55" s="34"/>
      <c r="B55" s="7"/>
      <c r="C55" s="7"/>
      <c r="D55" s="7"/>
      <c r="E55" s="7"/>
      <c r="F55" s="7"/>
      <c r="G55" s="7"/>
      <c r="K55" s="7"/>
      <c r="L55" s="7"/>
      <c r="M55" s="7"/>
      <c r="N55" s="7"/>
      <c r="O55" s="7"/>
      <c r="P55" s="7"/>
      <c r="Q55" s="7"/>
    </row>
    <row r="56" spans="1:27" x14ac:dyDescent="0.2">
      <c r="A56" s="7"/>
      <c r="B56" s="7"/>
      <c r="C56" s="7"/>
      <c r="D56" s="7"/>
      <c r="E56" s="7"/>
      <c r="F56" s="7"/>
      <c r="G56" s="7"/>
      <c r="K56" s="7"/>
      <c r="L56" s="7"/>
      <c r="M56" s="7"/>
      <c r="N56" s="7"/>
      <c r="O56" s="7"/>
      <c r="P56" s="7"/>
      <c r="Q56" s="7"/>
    </row>
    <row r="57" spans="1:27" x14ac:dyDescent="0.2">
      <c r="A57" s="8">
        <f>(A52-K52)/K52</f>
        <v>1.5</v>
      </c>
      <c r="B57" s="8">
        <f t="shared" ref="B57" si="32">(B52-L52)/L52</f>
        <v>1</v>
      </c>
      <c r="C57" s="8">
        <f t="shared" ref="C57" si="33">(C52-M52)/M52</f>
        <v>0.83333333333333326</v>
      </c>
      <c r="D57" s="8">
        <f t="shared" ref="D57" si="34">(D52-N52)/N52</f>
        <v>0.5625</v>
      </c>
      <c r="E57" s="8">
        <f t="shared" ref="E57" si="35">(E52-O52)/O52</f>
        <v>0.25</v>
      </c>
      <c r="F57" s="8">
        <f t="shared" ref="F57" si="36">(F52-P52)/P52</f>
        <v>0.2083333333333334</v>
      </c>
      <c r="G57" s="8">
        <f t="shared" ref="G57" si="37">(G52-Q52)/Q52</f>
        <v>3.5714285714285768E-2</v>
      </c>
    </row>
    <row r="58" spans="1:27" x14ac:dyDescent="0.2">
      <c r="A58" s="20" t="s">
        <v>33</v>
      </c>
      <c r="B58" s="20"/>
      <c r="C58" s="8"/>
      <c r="D58" s="8"/>
      <c r="E58" s="8"/>
      <c r="F58" s="8"/>
      <c r="G58" s="8"/>
    </row>
    <row r="60" spans="1:27" x14ac:dyDescent="0.2">
      <c r="A60" s="31" t="s">
        <v>20</v>
      </c>
      <c r="B60" s="31"/>
      <c r="C60" s="31"/>
      <c r="D60" s="31"/>
      <c r="E60" s="31"/>
      <c r="F60" s="31"/>
      <c r="G60" s="31"/>
      <c r="K60" s="26" t="s">
        <v>28</v>
      </c>
      <c r="L60" s="26"/>
      <c r="M60" s="26"/>
      <c r="N60" s="26"/>
      <c r="O60" s="26"/>
      <c r="P60" s="26"/>
      <c r="Q60" s="26"/>
      <c r="U60" s="26" t="s">
        <v>31</v>
      </c>
      <c r="V60" s="26"/>
      <c r="W60" s="26"/>
      <c r="X60" s="26"/>
      <c r="Y60" s="26"/>
      <c r="Z60" s="26"/>
      <c r="AA60" s="26"/>
    </row>
    <row r="61" spans="1:27" ht="16" thickBot="1" x14ac:dyDescent="0.25"/>
    <row r="62" spans="1:27" ht="16" thickBot="1" x14ac:dyDescent="0.25">
      <c r="A62" s="28" t="s">
        <v>4</v>
      </c>
      <c r="B62" s="29"/>
      <c r="C62" s="29"/>
      <c r="D62" s="29"/>
      <c r="E62" s="30"/>
      <c r="K62" s="32"/>
      <c r="L62" s="32"/>
      <c r="M62" s="32"/>
      <c r="N62" s="32"/>
      <c r="O62" s="32"/>
    </row>
    <row r="63" spans="1:27" x14ac:dyDescent="0.2">
      <c r="A63" s="1" t="s">
        <v>0</v>
      </c>
      <c r="B63" s="1" t="s">
        <v>5</v>
      </c>
      <c r="C63" s="1" t="s">
        <v>2</v>
      </c>
      <c r="D63" s="1" t="s">
        <v>1</v>
      </c>
      <c r="E63" s="1" t="s">
        <v>3</v>
      </c>
      <c r="K63" s="3"/>
      <c r="L63" s="3"/>
      <c r="M63" s="3"/>
      <c r="N63" s="3"/>
      <c r="O63" s="3"/>
    </row>
    <row r="64" spans="1:27" x14ac:dyDescent="0.2">
      <c r="A64" s="2">
        <v>50</v>
      </c>
      <c r="B64" s="2">
        <v>80</v>
      </c>
      <c r="C64" s="2">
        <v>110</v>
      </c>
      <c r="D64" s="2">
        <v>125</v>
      </c>
      <c r="E64" s="2">
        <v>145</v>
      </c>
      <c r="K64" s="4"/>
      <c r="L64" s="4"/>
      <c r="M64" s="4"/>
      <c r="N64" s="4"/>
      <c r="O64" s="4"/>
    </row>
    <row r="65" spans="1:27" ht="16" thickBot="1" x14ac:dyDescent="0.25"/>
    <row r="66" spans="1:27" ht="16" thickBot="1" x14ac:dyDescent="0.25">
      <c r="A66" s="28" t="s">
        <v>6</v>
      </c>
      <c r="B66" s="29"/>
      <c r="C66" s="29"/>
      <c r="D66" s="29"/>
      <c r="E66" s="29"/>
      <c r="F66" s="29"/>
      <c r="G66" s="30"/>
      <c r="K66" s="28" t="s">
        <v>14</v>
      </c>
      <c r="L66" s="29"/>
      <c r="M66" s="29"/>
      <c r="N66" s="29"/>
      <c r="O66" s="29"/>
      <c r="P66" s="29"/>
      <c r="Q66" s="30"/>
      <c r="U66" s="28" t="s">
        <v>15</v>
      </c>
      <c r="V66" s="29"/>
      <c r="W66" s="29"/>
      <c r="X66" s="29"/>
      <c r="Y66" s="29"/>
      <c r="Z66" s="29"/>
      <c r="AA66" s="30"/>
    </row>
    <row r="67" spans="1:27" x14ac:dyDescent="0.2">
      <c r="A67" s="1">
        <v>1</v>
      </c>
      <c r="B67" s="1">
        <v>2</v>
      </c>
      <c r="C67" s="1">
        <v>3</v>
      </c>
      <c r="D67" s="1">
        <v>4</v>
      </c>
      <c r="E67" s="1">
        <v>5</v>
      </c>
      <c r="F67" s="1">
        <v>6</v>
      </c>
      <c r="G67" s="1">
        <v>7</v>
      </c>
      <c r="K67" s="1" t="s">
        <v>0</v>
      </c>
      <c r="L67" s="1" t="s">
        <v>5</v>
      </c>
      <c r="M67" s="1" t="s">
        <v>2</v>
      </c>
      <c r="N67" s="1" t="s">
        <v>7</v>
      </c>
      <c r="O67" s="1" t="s">
        <v>8</v>
      </c>
      <c r="P67" s="1" t="s">
        <v>9</v>
      </c>
      <c r="Q67" s="1" t="s">
        <v>12</v>
      </c>
      <c r="U67" s="1" t="s">
        <v>0</v>
      </c>
      <c r="V67" s="1" t="s">
        <v>5</v>
      </c>
      <c r="W67" s="1" t="s">
        <v>2</v>
      </c>
      <c r="X67" s="1" t="s">
        <v>7</v>
      </c>
      <c r="Y67" s="1" t="s">
        <v>8</v>
      </c>
      <c r="Z67" s="1" t="s">
        <v>9</v>
      </c>
      <c r="AA67" s="1" t="s">
        <v>12</v>
      </c>
    </row>
    <row r="68" spans="1:27" x14ac:dyDescent="0.2">
      <c r="A68" s="2">
        <f>A64/1</f>
        <v>50</v>
      </c>
      <c r="B68" s="2">
        <f>B64/2</f>
        <v>40</v>
      </c>
      <c r="C68" s="2">
        <f>C64/3</f>
        <v>36.666666666666664</v>
      </c>
      <c r="D68" s="2">
        <f>D64/4</f>
        <v>31.25</v>
      </c>
      <c r="E68" s="2">
        <f>D64/5</f>
        <v>25</v>
      </c>
      <c r="F68" s="2">
        <f>E64/6</f>
        <v>24.166666666666668</v>
      </c>
      <c r="G68" s="2">
        <f>E64/7</f>
        <v>20.714285714285715</v>
      </c>
      <c r="K68" s="2">
        <v>15</v>
      </c>
      <c r="L68" s="2">
        <v>15</v>
      </c>
      <c r="M68" s="2">
        <v>15</v>
      </c>
      <c r="N68" s="2">
        <v>15</v>
      </c>
      <c r="O68" s="2">
        <v>15</v>
      </c>
      <c r="P68" s="2">
        <v>15</v>
      </c>
      <c r="Q68" s="2">
        <v>15</v>
      </c>
      <c r="U68" s="2">
        <v>45</v>
      </c>
      <c r="V68" s="2">
        <v>45</v>
      </c>
      <c r="W68" s="2">
        <v>45</v>
      </c>
      <c r="X68" s="2">
        <v>45</v>
      </c>
      <c r="Y68" s="2">
        <v>45</v>
      </c>
      <c r="Z68" s="2">
        <v>45</v>
      </c>
      <c r="AA68" s="2">
        <f>295/7</f>
        <v>42.142857142857146</v>
      </c>
    </row>
    <row r="69" spans="1:27" x14ac:dyDescent="0.2">
      <c r="A69" s="33">
        <v>50</v>
      </c>
      <c r="B69" s="33">
        <v>40</v>
      </c>
      <c r="C69" s="33">
        <v>35</v>
      </c>
      <c r="D69" s="33">
        <v>30</v>
      </c>
      <c r="E69" s="33">
        <v>25</v>
      </c>
      <c r="F69" s="33">
        <v>22.5</v>
      </c>
      <c r="G69" s="33">
        <v>20</v>
      </c>
      <c r="K69" s="7"/>
      <c r="L69" s="7"/>
      <c r="M69" s="7"/>
      <c r="N69" s="7"/>
      <c r="O69" s="7"/>
      <c r="P69" s="7"/>
      <c r="Q69" s="7"/>
      <c r="U69" s="7"/>
      <c r="V69" s="7"/>
      <c r="W69" s="7"/>
      <c r="X69" s="7"/>
      <c r="Y69" s="7"/>
      <c r="Z69" s="7"/>
      <c r="AA69" s="7"/>
    </row>
    <row r="70" spans="1:27" x14ac:dyDescent="0.2">
      <c r="A70" s="34">
        <f>A67*A69</f>
        <v>50</v>
      </c>
      <c r="B70" s="7">
        <f t="shared" ref="B70" si="38">B67*B69</f>
        <v>80</v>
      </c>
      <c r="C70" s="7">
        <f t="shared" ref="C70" si="39">C67*C69</f>
        <v>105</v>
      </c>
      <c r="D70" s="7">
        <f t="shared" ref="D70" si="40">D67*D69</f>
        <v>120</v>
      </c>
      <c r="E70" s="7">
        <f t="shared" ref="E70" si="41">E67*E69</f>
        <v>125</v>
      </c>
      <c r="F70" s="7">
        <f t="shared" ref="F70" si="42">F67*F69</f>
        <v>135</v>
      </c>
      <c r="G70" s="7">
        <f t="shared" ref="G70" si="43">G67*G69</f>
        <v>140</v>
      </c>
      <c r="K70" s="7"/>
      <c r="L70" s="7"/>
      <c r="M70" s="7"/>
      <c r="N70" s="7"/>
      <c r="O70" s="7"/>
      <c r="P70" s="7"/>
      <c r="Q70" s="7"/>
      <c r="U70" s="7"/>
      <c r="V70" s="7"/>
      <c r="W70" s="7"/>
      <c r="X70" s="7"/>
      <c r="Y70" s="7"/>
      <c r="Z70" s="7"/>
      <c r="AA70" s="7"/>
    </row>
    <row r="71" spans="1:27" x14ac:dyDescent="0.2">
      <c r="A71" s="7"/>
      <c r="B71" s="7"/>
      <c r="C71" s="7"/>
      <c r="D71" s="7"/>
      <c r="E71" s="7"/>
      <c r="F71" s="7"/>
      <c r="G71" s="7"/>
      <c r="K71" s="7"/>
      <c r="L71" s="7"/>
      <c r="M71" s="7"/>
      <c r="N71" s="7"/>
      <c r="O71" s="7"/>
      <c r="P71" s="7"/>
      <c r="Q71" s="7"/>
      <c r="U71" s="7"/>
      <c r="V71" s="7"/>
      <c r="W71" s="7"/>
      <c r="X71" s="7"/>
      <c r="Y71" s="7"/>
      <c r="Z71" s="7"/>
      <c r="AA71" s="7"/>
    </row>
    <row r="72" spans="1:27" x14ac:dyDescent="0.2">
      <c r="A72" s="8">
        <f>(A68-K68)/K68</f>
        <v>2.3333333333333335</v>
      </c>
      <c r="B72" s="8">
        <f t="shared" ref="B72" si="44">(B68-L68)/L68</f>
        <v>1.6666666666666667</v>
      </c>
      <c r="C72" s="8">
        <f t="shared" ref="C72" si="45">(C68-M68)/M68</f>
        <v>1.4444444444444442</v>
      </c>
      <c r="D72" s="8">
        <f t="shared" ref="D72" si="46">(D68-N68)/N68</f>
        <v>1.0833333333333333</v>
      </c>
      <c r="E72" s="8">
        <f t="shared" ref="E72" si="47">(E68-O68)/O68</f>
        <v>0.66666666666666663</v>
      </c>
      <c r="F72" s="8">
        <f t="shared" ref="F72" si="48">(F68-P68)/P68</f>
        <v>0.61111111111111116</v>
      </c>
      <c r="G72" s="8">
        <f t="shared" ref="G72" si="49">(G68-Q68)/Q68</f>
        <v>0.38095238095238104</v>
      </c>
    </row>
    <row r="73" spans="1:27" x14ac:dyDescent="0.2">
      <c r="A73" s="8">
        <f t="shared" ref="A73:G73" si="50">(A68-U68)/U68</f>
        <v>0.1111111111111111</v>
      </c>
      <c r="B73" s="8">
        <f t="shared" si="50"/>
        <v>-0.1111111111111111</v>
      </c>
      <c r="C73" s="8">
        <f t="shared" si="50"/>
        <v>-0.18518518518518523</v>
      </c>
      <c r="D73" s="8">
        <f t="shared" si="50"/>
        <v>-0.30555555555555558</v>
      </c>
      <c r="E73" s="8">
        <f t="shared" si="50"/>
        <v>-0.44444444444444442</v>
      </c>
      <c r="F73" s="8">
        <f t="shared" si="50"/>
        <v>-0.46296296296296291</v>
      </c>
      <c r="G73" s="8">
        <f t="shared" si="50"/>
        <v>-0.50847457627118642</v>
      </c>
    </row>
    <row r="75" spans="1:27" x14ac:dyDescent="0.2">
      <c r="A75" s="31" t="s">
        <v>19</v>
      </c>
      <c r="B75" s="31"/>
      <c r="C75" s="31"/>
      <c r="D75" s="31"/>
      <c r="E75" s="31"/>
      <c r="F75" s="31"/>
      <c r="G75" s="31"/>
      <c r="K75" s="26" t="s">
        <v>29</v>
      </c>
      <c r="L75" s="26"/>
      <c r="M75" s="26"/>
      <c r="N75" s="26"/>
      <c r="O75" s="26"/>
      <c r="P75" s="26"/>
      <c r="Q75" s="26"/>
    </row>
    <row r="76" spans="1:27" ht="16" thickBot="1" x14ac:dyDescent="0.25"/>
    <row r="77" spans="1:27" ht="16" thickBot="1" x14ac:dyDescent="0.25">
      <c r="A77" s="28" t="s">
        <v>4</v>
      </c>
      <c r="B77" s="29"/>
      <c r="C77" s="29"/>
      <c r="D77" s="29"/>
      <c r="E77" s="30"/>
    </row>
    <row r="78" spans="1:27" x14ac:dyDescent="0.2">
      <c r="A78" s="1" t="s">
        <v>0</v>
      </c>
      <c r="B78" s="1" t="s">
        <v>5</v>
      </c>
      <c r="C78" s="1" t="s">
        <v>2</v>
      </c>
      <c r="D78" s="1" t="s">
        <v>1</v>
      </c>
      <c r="E78" s="1" t="s">
        <v>3</v>
      </c>
    </row>
    <row r="79" spans="1:27" x14ac:dyDescent="0.2">
      <c r="A79" s="2">
        <v>50</v>
      </c>
      <c r="B79" s="2">
        <v>80</v>
      </c>
      <c r="C79" s="2">
        <v>110</v>
      </c>
      <c r="D79" s="2">
        <v>125</v>
      </c>
      <c r="E79" s="2">
        <v>145</v>
      </c>
    </row>
    <row r="80" spans="1:27" ht="16" thickBot="1" x14ac:dyDescent="0.25"/>
    <row r="81" spans="1:17" ht="16" thickBot="1" x14ac:dyDescent="0.25">
      <c r="A81" s="28" t="s">
        <v>6</v>
      </c>
      <c r="B81" s="29"/>
      <c r="C81" s="29"/>
      <c r="D81" s="29"/>
      <c r="E81" s="29"/>
      <c r="F81" s="29"/>
      <c r="G81" s="30"/>
      <c r="K81" s="28" t="s">
        <v>17</v>
      </c>
      <c r="L81" s="29"/>
      <c r="M81" s="29"/>
      <c r="N81" s="29"/>
      <c r="O81" s="29"/>
      <c r="P81" s="29"/>
      <c r="Q81" s="30"/>
    </row>
    <row r="82" spans="1:17" x14ac:dyDescent="0.2">
      <c r="A82" s="1">
        <v>1</v>
      </c>
      <c r="B82" s="1">
        <v>2</v>
      </c>
      <c r="C82" s="1">
        <v>3</v>
      </c>
      <c r="D82" s="1">
        <v>4</v>
      </c>
      <c r="E82" s="1">
        <v>5</v>
      </c>
      <c r="F82" s="1">
        <v>6</v>
      </c>
      <c r="G82" s="1">
        <v>7</v>
      </c>
      <c r="K82" s="1" t="s">
        <v>0</v>
      </c>
      <c r="L82" s="1" t="s">
        <v>5</v>
      </c>
      <c r="M82" s="1" t="s">
        <v>2</v>
      </c>
      <c r="N82" s="1" t="s">
        <v>7</v>
      </c>
      <c r="O82" s="1" t="s">
        <v>8</v>
      </c>
      <c r="P82" s="1" t="s">
        <v>9</v>
      </c>
      <c r="Q82" s="1" t="s">
        <v>12</v>
      </c>
    </row>
    <row r="83" spans="1:17" x14ac:dyDescent="0.2">
      <c r="A83" s="2">
        <f>A79/1</f>
        <v>50</v>
      </c>
      <c r="B83" s="2">
        <f>B79/2</f>
        <v>40</v>
      </c>
      <c r="C83" s="2">
        <f>C79/3</f>
        <v>36.666666666666664</v>
      </c>
      <c r="D83" s="2">
        <f>D79/4</f>
        <v>31.25</v>
      </c>
      <c r="E83" s="2">
        <f>D79/5</f>
        <v>25</v>
      </c>
      <c r="F83" s="2">
        <f>E79/6</f>
        <v>24.166666666666668</v>
      </c>
      <c r="G83" s="2">
        <f>E79/7</f>
        <v>20.714285714285715</v>
      </c>
      <c r="K83" s="2">
        <v>60</v>
      </c>
      <c r="L83" s="2">
        <v>60</v>
      </c>
      <c r="M83" s="2">
        <v>60</v>
      </c>
      <c r="N83" s="2">
        <v>60</v>
      </c>
      <c r="O83" s="2">
        <v>60</v>
      </c>
      <c r="P83" s="2">
        <v>60</v>
      </c>
      <c r="Q83" s="2">
        <f>360/7</f>
        <v>51.428571428571431</v>
      </c>
    </row>
    <row r="84" spans="1:17" x14ac:dyDescent="0.2">
      <c r="A84" s="33">
        <v>55</v>
      </c>
      <c r="B84" s="33">
        <v>45</v>
      </c>
      <c r="C84" s="33">
        <v>40</v>
      </c>
      <c r="D84" s="33">
        <v>35</v>
      </c>
      <c r="E84" s="33">
        <v>30</v>
      </c>
      <c r="F84" s="33">
        <v>27.5</v>
      </c>
      <c r="G84" s="33">
        <v>25</v>
      </c>
      <c r="K84" s="7"/>
      <c r="L84" s="7"/>
      <c r="M84" s="7"/>
      <c r="N84" s="7"/>
      <c r="O84" s="7"/>
      <c r="P84" s="7"/>
      <c r="Q84" s="7"/>
    </row>
    <row r="85" spans="1:17" x14ac:dyDescent="0.2">
      <c r="A85" s="34">
        <f>A82*A84</f>
        <v>55</v>
      </c>
      <c r="B85" s="7">
        <f t="shared" ref="B85" si="51">B82*B84</f>
        <v>90</v>
      </c>
      <c r="C85" s="7">
        <f t="shared" ref="C85" si="52">C82*C84</f>
        <v>120</v>
      </c>
      <c r="D85" s="7">
        <f t="shared" ref="D85" si="53">D82*D84</f>
        <v>140</v>
      </c>
      <c r="E85" s="7">
        <f t="shared" ref="E85" si="54">E82*E84</f>
        <v>150</v>
      </c>
      <c r="F85" s="7">
        <f t="shared" ref="F85" si="55">F82*F84</f>
        <v>165</v>
      </c>
      <c r="G85" s="7">
        <f>G82*G84</f>
        <v>175</v>
      </c>
      <c r="K85" s="7"/>
      <c r="L85" s="7"/>
      <c r="M85" s="7"/>
      <c r="N85" s="7"/>
      <c r="O85" s="7"/>
      <c r="P85" s="7"/>
      <c r="Q85" s="7"/>
    </row>
    <row r="86" spans="1:17" x14ac:dyDescent="0.2">
      <c r="A86" s="7"/>
      <c r="B86" s="7"/>
      <c r="C86" s="7"/>
      <c r="D86" s="7"/>
      <c r="E86" s="7"/>
      <c r="F86" s="7"/>
      <c r="G86" s="7"/>
      <c r="K86" s="7"/>
      <c r="L86" s="7"/>
      <c r="M86" s="7"/>
      <c r="N86" s="7"/>
      <c r="O86" s="7"/>
      <c r="P86" s="7"/>
      <c r="Q86" s="7"/>
    </row>
    <row r="87" spans="1:17" x14ac:dyDescent="0.2">
      <c r="A87" s="7"/>
      <c r="B87" s="7"/>
      <c r="C87" s="7"/>
      <c r="D87" s="7"/>
      <c r="E87" s="7"/>
      <c r="F87" s="7"/>
      <c r="G87" s="7"/>
      <c r="K87" s="7"/>
      <c r="L87" s="7"/>
      <c r="M87" s="7"/>
      <c r="N87" s="7"/>
      <c r="O87" s="7"/>
      <c r="P87" s="7"/>
      <c r="Q87" s="7"/>
    </row>
    <row r="88" spans="1:17" x14ac:dyDescent="0.2">
      <c r="A88" s="8">
        <f>(A83-K83)/K83</f>
        <v>-0.16666666666666666</v>
      </c>
      <c r="B88" s="8">
        <f t="shared" ref="B88" si="56">(B83-L83)/L83</f>
        <v>-0.33333333333333331</v>
      </c>
      <c r="C88" s="8">
        <f t="shared" ref="C88" si="57">(C83-M83)/M83</f>
        <v>-0.38888888888888895</v>
      </c>
      <c r="D88" s="8">
        <f t="shared" ref="D88" si="58">(D83-N83)/N83</f>
        <v>-0.47916666666666669</v>
      </c>
      <c r="E88" s="8">
        <f t="shared" ref="E88" si="59">(E83-O83)/O83</f>
        <v>-0.58333333333333337</v>
      </c>
      <c r="F88" s="8">
        <f t="shared" ref="F88" si="60">(F83-P83)/P83</f>
        <v>-0.5972222222222221</v>
      </c>
      <c r="G88" s="8">
        <f t="shared" ref="G88" si="61">(G83-Q83)/Q83</f>
        <v>-0.59722222222222221</v>
      </c>
    </row>
    <row r="89" spans="1:17" x14ac:dyDescent="0.2">
      <c r="A89" s="8"/>
      <c r="B89" s="8"/>
      <c r="C89" s="8"/>
      <c r="D89" s="8"/>
      <c r="E89" s="8"/>
      <c r="F89" s="8"/>
      <c r="G89" s="8"/>
    </row>
    <row r="90" spans="1:17" x14ac:dyDescent="0.2">
      <c r="A90" s="31" t="s">
        <v>18</v>
      </c>
      <c r="B90" s="31"/>
      <c r="C90" s="31"/>
      <c r="D90" s="31"/>
      <c r="E90" s="31"/>
      <c r="F90" s="31"/>
      <c r="G90" s="31"/>
    </row>
    <row r="91" spans="1:17" ht="16" thickBot="1" x14ac:dyDescent="0.25"/>
    <row r="92" spans="1:17" ht="16" thickBot="1" x14ac:dyDescent="0.25">
      <c r="A92" s="28" t="s">
        <v>4</v>
      </c>
      <c r="B92" s="29"/>
      <c r="C92" s="29"/>
      <c r="D92" s="29"/>
      <c r="E92" s="30"/>
    </row>
    <row r="93" spans="1:17" x14ac:dyDescent="0.2">
      <c r="A93" s="1" t="s">
        <v>0</v>
      </c>
      <c r="B93" s="1" t="s">
        <v>5</v>
      </c>
      <c r="C93" s="1" t="s">
        <v>2</v>
      </c>
      <c r="D93" s="1" t="s">
        <v>1</v>
      </c>
      <c r="E93" s="1" t="s">
        <v>3</v>
      </c>
    </row>
    <row r="94" spans="1:17" x14ac:dyDescent="0.2">
      <c r="A94" s="2">
        <v>45</v>
      </c>
      <c r="B94" s="2">
        <v>70</v>
      </c>
      <c r="C94" s="2">
        <v>95</v>
      </c>
      <c r="D94" s="2">
        <v>110</v>
      </c>
      <c r="E94" s="2">
        <v>130</v>
      </c>
    </row>
    <row r="95" spans="1:17" x14ac:dyDescent="0.2">
      <c r="A95" s="7"/>
      <c r="B95" s="7"/>
      <c r="C95" s="7"/>
      <c r="D95" s="7"/>
      <c r="E95" s="7"/>
    </row>
    <row r="96" spans="1:17" ht="16" thickBot="1" x14ac:dyDescent="0.25"/>
    <row r="97" spans="1:7" ht="16" thickBot="1" x14ac:dyDescent="0.25">
      <c r="A97" s="28" t="s">
        <v>6</v>
      </c>
      <c r="B97" s="29"/>
      <c r="C97" s="29"/>
      <c r="D97" s="29"/>
      <c r="E97" s="29"/>
      <c r="F97" s="29"/>
      <c r="G97" s="30"/>
    </row>
    <row r="98" spans="1:7" x14ac:dyDescent="0.2">
      <c r="A98" s="1">
        <v>1</v>
      </c>
      <c r="B98" s="1">
        <v>2</v>
      </c>
      <c r="C98" s="1">
        <v>3</v>
      </c>
      <c r="D98" s="1">
        <v>4</v>
      </c>
      <c r="E98" s="1">
        <v>5</v>
      </c>
      <c r="F98" s="1">
        <v>6</v>
      </c>
      <c r="G98" s="1">
        <v>7</v>
      </c>
    </row>
    <row r="99" spans="1:7" x14ac:dyDescent="0.2">
      <c r="A99" s="2">
        <f>A94/1</f>
        <v>45</v>
      </c>
      <c r="B99" s="2">
        <f>B94/2</f>
        <v>35</v>
      </c>
      <c r="C99" s="2">
        <f>C94/3</f>
        <v>31.666666666666668</v>
      </c>
      <c r="D99" s="2">
        <f>D94/4</f>
        <v>27.5</v>
      </c>
      <c r="E99" s="2">
        <f>D94/5</f>
        <v>22</v>
      </c>
      <c r="F99" s="2">
        <f>E94/6</f>
        <v>21.666666666666668</v>
      </c>
      <c r="G99" s="2">
        <f>E94/7</f>
        <v>18.571428571428573</v>
      </c>
    </row>
    <row r="100" spans="1:7" x14ac:dyDescent="0.2">
      <c r="A100" s="33">
        <v>45</v>
      </c>
      <c r="B100" s="33">
        <v>35</v>
      </c>
      <c r="C100" s="33">
        <v>30</v>
      </c>
      <c r="D100" s="33">
        <v>25</v>
      </c>
      <c r="E100" s="33">
        <v>25</v>
      </c>
      <c r="F100" s="33">
        <v>22.5</v>
      </c>
      <c r="G100" s="33">
        <v>20</v>
      </c>
    </row>
    <row r="101" spans="1:7" x14ac:dyDescent="0.2">
      <c r="A101" s="34">
        <f>A98*A100</f>
        <v>45</v>
      </c>
      <c r="B101" s="7">
        <f t="shared" ref="B101" si="62">B98*B100</f>
        <v>70</v>
      </c>
      <c r="C101" s="7">
        <f t="shared" ref="C101" si="63">C98*C100</f>
        <v>90</v>
      </c>
      <c r="D101" s="7">
        <f t="shared" ref="D101" si="64">D98*D100</f>
        <v>100</v>
      </c>
      <c r="E101" s="7">
        <f t="shared" ref="E101" si="65">E98*E100</f>
        <v>125</v>
      </c>
      <c r="F101" s="7">
        <f t="shared" ref="F101" si="66">F98*F100</f>
        <v>135</v>
      </c>
      <c r="G101" s="7">
        <f t="shared" ref="G101" si="67">G98*G100</f>
        <v>140</v>
      </c>
    </row>
    <row r="102" spans="1:7" x14ac:dyDescent="0.2">
      <c r="A102" s="7"/>
      <c r="B102" s="7"/>
      <c r="C102" s="7"/>
      <c r="D102" s="7"/>
      <c r="E102" s="7"/>
      <c r="F102" s="7"/>
      <c r="G102" s="7"/>
    </row>
    <row r="103" spans="1:7" x14ac:dyDescent="0.2">
      <c r="A103" s="20" t="s">
        <v>32</v>
      </c>
      <c r="B103" s="8"/>
      <c r="C103" s="8"/>
      <c r="D103" s="8"/>
      <c r="E103" s="8"/>
      <c r="F103" s="8"/>
      <c r="G103" s="8"/>
    </row>
    <row r="105" spans="1:7" x14ac:dyDescent="0.2">
      <c r="A105" s="31" t="s">
        <v>34</v>
      </c>
      <c r="B105" s="31"/>
      <c r="C105" s="31"/>
      <c r="D105" s="31"/>
      <c r="E105" s="31"/>
      <c r="F105" s="31"/>
      <c r="G105" s="31"/>
    </row>
    <row r="106" spans="1:7" ht="16" thickBot="1" x14ac:dyDescent="0.25"/>
    <row r="107" spans="1:7" ht="16" thickBot="1" x14ac:dyDescent="0.25">
      <c r="A107" s="28" t="s">
        <v>4</v>
      </c>
      <c r="B107" s="29"/>
      <c r="C107" s="29"/>
      <c r="D107" s="29"/>
      <c r="E107" s="30"/>
    </row>
    <row r="108" spans="1:7" x14ac:dyDescent="0.2">
      <c r="A108" s="1" t="s">
        <v>0</v>
      </c>
      <c r="B108" s="1" t="s">
        <v>5</v>
      </c>
      <c r="C108" s="1" t="s">
        <v>2</v>
      </c>
      <c r="D108" s="1" t="s">
        <v>1</v>
      </c>
      <c r="E108" s="1" t="s">
        <v>3</v>
      </c>
    </row>
    <row r="109" spans="1:7" x14ac:dyDescent="0.2">
      <c r="A109" s="2">
        <v>10</v>
      </c>
      <c r="B109" s="2">
        <v>20</v>
      </c>
      <c r="C109" s="2">
        <v>30</v>
      </c>
      <c r="D109" s="2">
        <v>35</v>
      </c>
      <c r="E109" s="2">
        <v>40</v>
      </c>
    </row>
    <row r="110" spans="1:7" ht="16" thickBot="1" x14ac:dyDescent="0.25"/>
    <row r="111" spans="1:7" ht="16" thickBot="1" x14ac:dyDescent="0.25">
      <c r="A111" s="28" t="s">
        <v>6</v>
      </c>
      <c r="B111" s="29"/>
      <c r="C111" s="29"/>
      <c r="D111" s="29"/>
      <c r="E111" s="29"/>
      <c r="F111" s="29"/>
      <c r="G111" s="30"/>
    </row>
    <row r="112" spans="1:7" x14ac:dyDescent="0.2">
      <c r="A112" s="1">
        <v>1</v>
      </c>
      <c r="B112" s="1">
        <v>2</v>
      </c>
      <c r="C112" s="1">
        <v>3</v>
      </c>
      <c r="D112" s="1">
        <v>4</v>
      </c>
      <c r="E112" s="1">
        <v>5</v>
      </c>
      <c r="F112" s="1">
        <v>6</v>
      </c>
      <c r="G112" s="1">
        <v>7</v>
      </c>
    </row>
    <row r="113" spans="1:17" x14ac:dyDescent="0.2">
      <c r="A113" s="2">
        <f>A109/1</f>
        <v>10</v>
      </c>
      <c r="B113" s="2">
        <f>B109/2</f>
        <v>10</v>
      </c>
      <c r="C113" s="2">
        <f>C109/3</f>
        <v>10</v>
      </c>
      <c r="D113" s="2">
        <f>D109/4</f>
        <v>8.75</v>
      </c>
      <c r="E113" s="2">
        <f>D109/5</f>
        <v>7</v>
      </c>
      <c r="F113" s="2">
        <f>E109/6</f>
        <v>6.666666666666667</v>
      </c>
      <c r="G113" s="2">
        <f>E109/7</f>
        <v>5.7142857142857144</v>
      </c>
    </row>
    <row r="114" spans="1:17" x14ac:dyDescent="0.2">
      <c r="A114" s="33">
        <v>20</v>
      </c>
      <c r="B114" s="33">
        <v>16</v>
      </c>
      <c r="C114" s="33">
        <v>14</v>
      </c>
      <c r="D114" s="33">
        <v>15</v>
      </c>
      <c r="E114" s="33">
        <v>14</v>
      </c>
      <c r="F114" s="33">
        <v>12</v>
      </c>
      <c r="G114" s="33">
        <v>10</v>
      </c>
    </row>
    <row r="115" spans="1:17" x14ac:dyDescent="0.2">
      <c r="A115" s="7">
        <f>A112*A114</f>
        <v>20</v>
      </c>
      <c r="B115" s="7">
        <f t="shared" ref="B115:G115" si="68">B112*B114</f>
        <v>32</v>
      </c>
      <c r="C115" s="7">
        <f t="shared" si="68"/>
        <v>42</v>
      </c>
      <c r="D115" s="7">
        <f t="shared" si="68"/>
        <v>60</v>
      </c>
      <c r="E115" s="7">
        <f t="shared" si="68"/>
        <v>70</v>
      </c>
      <c r="F115" s="7">
        <f t="shared" si="68"/>
        <v>72</v>
      </c>
      <c r="G115" s="7">
        <f t="shared" si="68"/>
        <v>70</v>
      </c>
    </row>
    <row r="116" spans="1:17" x14ac:dyDescent="0.2">
      <c r="A116" s="7"/>
      <c r="B116" s="7"/>
      <c r="C116" s="7"/>
      <c r="D116" s="7"/>
      <c r="E116" s="7"/>
      <c r="F116" s="7"/>
      <c r="G116" s="7"/>
    </row>
    <row r="117" spans="1:17" x14ac:dyDescent="0.2">
      <c r="A117" s="20" t="s">
        <v>32</v>
      </c>
      <c r="B117" s="8"/>
      <c r="C117" s="8"/>
      <c r="D117" s="8"/>
      <c r="E117" s="8"/>
      <c r="F117" s="8"/>
      <c r="G117" s="8"/>
    </row>
    <row r="119" spans="1:17" x14ac:dyDescent="0.2">
      <c r="A119" s="31" t="s">
        <v>36</v>
      </c>
      <c r="B119" s="31"/>
      <c r="C119" s="31"/>
      <c r="D119" s="31"/>
      <c r="E119" s="31"/>
      <c r="F119" s="31"/>
      <c r="G119" s="31"/>
      <c r="K119" s="26" t="s">
        <v>37</v>
      </c>
      <c r="L119" s="26"/>
      <c r="M119" s="26"/>
      <c r="N119" s="26"/>
      <c r="O119" s="26"/>
      <c r="P119" s="26"/>
      <c r="Q119" s="26"/>
    </row>
    <row r="120" spans="1:17" ht="16" thickBot="1" x14ac:dyDescent="0.25"/>
    <row r="121" spans="1:17" ht="16" thickBot="1" x14ac:dyDescent="0.25">
      <c r="A121" s="28" t="s">
        <v>4</v>
      </c>
      <c r="B121" s="29"/>
      <c r="C121" s="29"/>
      <c r="D121" s="30"/>
      <c r="E121" s="21"/>
      <c r="K121" s="27"/>
      <c r="L121" s="27"/>
      <c r="M121" s="27"/>
      <c r="N121" s="27"/>
      <c r="O121" s="21"/>
    </row>
    <row r="122" spans="1:17" x14ac:dyDescent="0.2">
      <c r="A122" s="1" t="s">
        <v>0</v>
      </c>
      <c r="B122" s="1" t="s">
        <v>5</v>
      </c>
      <c r="C122" s="1" t="s">
        <v>2</v>
      </c>
      <c r="D122" s="22" t="s">
        <v>35</v>
      </c>
      <c r="E122" s="3"/>
      <c r="K122" s="3"/>
      <c r="L122" s="3"/>
      <c r="M122" s="3"/>
      <c r="N122" s="3"/>
      <c r="O122" s="3"/>
    </row>
    <row r="123" spans="1:17" x14ac:dyDescent="0.2">
      <c r="A123" s="2">
        <v>15</v>
      </c>
      <c r="B123" s="2">
        <v>25</v>
      </c>
      <c r="C123" s="2">
        <v>35</v>
      </c>
      <c r="D123" s="2">
        <v>40</v>
      </c>
      <c r="E123" s="4"/>
      <c r="K123" s="4"/>
      <c r="L123" s="4"/>
      <c r="M123" s="4"/>
      <c r="N123" s="4"/>
      <c r="O123" s="4"/>
    </row>
    <row r="124" spans="1:17" ht="16" thickBot="1" x14ac:dyDescent="0.25"/>
    <row r="125" spans="1:17" ht="16" thickBot="1" x14ac:dyDescent="0.25">
      <c r="A125" s="28" t="s">
        <v>6</v>
      </c>
      <c r="B125" s="29"/>
      <c r="C125" s="29"/>
      <c r="D125" s="29"/>
      <c r="E125" s="29"/>
      <c r="F125" s="29"/>
      <c r="G125" s="30"/>
      <c r="K125" s="28" t="s">
        <v>38</v>
      </c>
      <c r="L125" s="29"/>
      <c r="M125" s="29"/>
      <c r="N125" s="29"/>
      <c r="O125" s="29"/>
      <c r="P125" s="29"/>
      <c r="Q125" s="30"/>
    </row>
    <row r="126" spans="1:17" x14ac:dyDescent="0.2">
      <c r="A126" s="1">
        <v>1</v>
      </c>
      <c r="B126" s="1">
        <v>2</v>
      </c>
      <c r="C126" s="1">
        <v>3</v>
      </c>
      <c r="D126" s="1">
        <v>4</v>
      </c>
      <c r="E126" s="1">
        <v>5</v>
      </c>
      <c r="F126" s="1">
        <v>6</v>
      </c>
      <c r="G126" s="1">
        <v>7</v>
      </c>
      <c r="K126" s="1" t="s">
        <v>0</v>
      </c>
      <c r="L126" s="1" t="s">
        <v>5</v>
      </c>
      <c r="M126" s="1" t="s">
        <v>2</v>
      </c>
      <c r="N126" s="1" t="s">
        <v>7</v>
      </c>
      <c r="O126" s="1" t="s">
        <v>8</v>
      </c>
      <c r="P126" s="1" t="s">
        <v>9</v>
      </c>
      <c r="Q126" s="1" t="s">
        <v>12</v>
      </c>
    </row>
    <row r="127" spans="1:17" x14ac:dyDescent="0.2">
      <c r="A127" s="2">
        <f>A123/1</f>
        <v>15</v>
      </c>
      <c r="B127" s="2">
        <f>B123/2</f>
        <v>12.5</v>
      </c>
      <c r="C127" s="2">
        <f>C123/3</f>
        <v>11.666666666666666</v>
      </c>
      <c r="D127" s="2">
        <f>D123/4</f>
        <v>10</v>
      </c>
      <c r="E127" s="2">
        <f>D123/5</f>
        <v>8</v>
      </c>
      <c r="F127" s="2">
        <f>D123/6</f>
        <v>6.666666666666667</v>
      </c>
      <c r="G127" s="2">
        <f>D123/7</f>
        <v>5.7142857142857144</v>
      </c>
      <c r="K127" s="2">
        <v>50</v>
      </c>
      <c r="L127" s="2">
        <f>50/2</f>
        <v>25</v>
      </c>
      <c r="M127" s="2">
        <f>50/3</f>
        <v>16.666666666666668</v>
      </c>
      <c r="N127" s="2">
        <f>50/4</f>
        <v>12.5</v>
      </c>
      <c r="O127" s="2">
        <f>50/5</f>
        <v>10</v>
      </c>
      <c r="P127" s="2">
        <f>50/6</f>
        <v>8.3333333333333339</v>
      </c>
      <c r="Q127" s="2">
        <f>50/7</f>
        <v>7.1428571428571432</v>
      </c>
    </row>
    <row r="128" spans="1:17" x14ac:dyDescent="0.2">
      <c r="A128" s="33">
        <v>20</v>
      </c>
      <c r="B128" s="33">
        <v>15</v>
      </c>
      <c r="C128" s="33">
        <v>12.5</v>
      </c>
      <c r="D128" s="33">
        <v>10</v>
      </c>
      <c r="E128" s="33">
        <v>8</v>
      </c>
      <c r="F128" s="33">
        <v>7</v>
      </c>
      <c r="G128" s="33">
        <v>6</v>
      </c>
      <c r="K128" s="7"/>
      <c r="L128" s="7"/>
      <c r="M128" s="7"/>
      <c r="N128" s="7"/>
      <c r="O128" s="7"/>
      <c r="P128" s="7"/>
      <c r="Q128" s="7"/>
    </row>
    <row r="129" spans="1:17" x14ac:dyDescent="0.2">
      <c r="A129" s="7">
        <f>A126*A128</f>
        <v>20</v>
      </c>
      <c r="B129" s="7">
        <f t="shared" ref="B129" si="69">B126*B128</f>
        <v>30</v>
      </c>
      <c r="C129" s="7">
        <f t="shared" ref="C129" si="70">C126*C128</f>
        <v>37.5</v>
      </c>
      <c r="D129" s="7">
        <f t="shared" ref="D129" si="71">D126*D128</f>
        <v>40</v>
      </c>
      <c r="E129" s="7">
        <f t="shared" ref="E129" si="72">E126*E128</f>
        <v>40</v>
      </c>
      <c r="F129" s="7">
        <f t="shared" ref="F129" si="73">F126*F128</f>
        <v>42</v>
      </c>
      <c r="G129" s="7">
        <f t="shared" ref="G129" si="74">G126*G128</f>
        <v>42</v>
      </c>
      <c r="K129" s="7"/>
      <c r="L129" s="7"/>
      <c r="M129" s="7"/>
      <c r="N129" s="7"/>
      <c r="O129" s="7"/>
      <c r="P129" s="7"/>
      <c r="Q129" s="7"/>
    </row>
    <row r="130" spans="1:17" x14ac:dyDescent="0.2">
      <c r="A130" s="7"/>
      <c r="B130" s="7"/>
      <c r="C130" s="7"/>
      <c r="D130" s="7"/>
      <c r="E130" s="7"/>
      <c r="F130" s="7"/>
      <c r="G130" s="7"/>
      <c r="K130" s="7"/>
      <c r="L130" s="7"/>
      <c r="M130" s="7"/>
      <c r="N130" s="7"/>
      <c r="O130" s="7"/>
      <c r="P130" s="7"/>
      <c r="Q130" s="7"/>
    </row>
    <row r="131" spans="1:17" x14ac:dyDescent="0.2">
      <c r="A131" s="8">
        <f>(A127-K127)/K127</f>
        <v>-0.7</v>
      </c>
      <c r="B131" s="8">
        <f t="shared" ref="B131" si="75">(B127-L127)/L127</f>
        <v>-0.5</v>
      </c>
      <c r="C131" s="8">
        <f t="shared" ref="C131" si="76">(C127-M127)/M127</f>
        <v>-0.3000000000000001</v>
      </c>
      <c r="D131" s="8">
        <f t="shared" ref="D131" si="77">(D127-N127)/N127</f>
        <v>-0.2</v>
      </c>
      <c r="E131" s="8">
        <f t="shared" ref="E131" si="78">(E127-O127)/O127</f>
        <v>-0.2</v>
      </c>
      <c r="F131" s="8">
        <f t="shared" ref="F131" si="79">(F127-P127)/P127</f>
        <v>-0.2</v>
      </c>
      <c r="G131" s="8">
        <f t="shared" ref="G131" si="80">(G127-Q127)/Q127</f>
        <v>-0.2</v>
      </c>
      <c r="K131" s="24" t="s">
        <v>39</v>
      </c>
    </row>
    <row r="132" spans="1:17" x14ac:dyDescent="0.2">
      <c r="A132" s="8"/>
      <c r="B132" s="8"/>
      <c r="C132" s="8"/>
      <c r="D132" s="8"/>
      <c r="E132" s="8"/>
      <c r="F132" s="8"/>
      <c r="G132" s="8"/>
      <c r="K132" s="23" t="s">
        <v>40</v>
      </c>
    </row>
    <row r="134" spans="1:17" x14ac:dyDescent="0.2">
      <c r="A134" s="31" t="s">
        <v>41</v>
      </c>
      <c r="B134" s="31"/>
      <c r="C134" s="31"/>
      <c r="D134" s="31"/>
      <c r="E134" s="31"/>
      <c r="F134" s="31"/>
      <c r="G134" s="31"/>
      <c r="K134" s="26" t="s">
        <v>37</v>
      </c>
      <c r="L134" s="26"/>
      <c r="M134" s="26"/>
      <c r="N134" s="26"/>
      <c r="O134" s="26"/>
      <c r="P134" s="26"/>
      <c r="Q134" s="26"/>
    </row>
    <row r="135" spans="1:17" ht="16" thickBot="1" x14ac:dyDescent="0.25"/>
    <row r="136" spans="1:17" ht="16" thickBot="1" x14ac:dyDescent="0.25">
      <c r="A136" s="28" t="s">
        <v>4</v>
      </c>
      <c r="B136" s="29"/>
      <c r="C136" s="29"/>
      <c r="D136" s="30"/>
      <c r="E136" s="21"/>
      <c r="K136" s="21"/>
      <c r="L136" s="21"/>
      <c r="M136" s="21"/>
      <c r="N136" s="21"/>
      <c r="O136" s="21"/>
    </row>
    <row r="137" spans="1:17" x14ac:dyDescent="0.2">
      <c r="A137" s="1" t="s">
        <v>0</v>
      </c>
      <c r="B137" s="1" t="s">
        <v>5</v>
      </c>
      <c r="C137" s="1" t="s">
        <v>2</v>
      </c>
      <c r="D137" s="22" t="s">
        <v>35</v>
      </c>
      <c r="E137" s="3"/>
      <c r="K137" s="3"/>
      <c r="L137" s="3"/>
      <c r="M137" s="3"/>
      <c r="N137" s="3"/>
      <c r="O137" s="3"/>
    </row>
    <row r="138" spans="1:17" x14ac:dyDescent="0.2">
      <c r="A138" s="2">
        <v>20</v>
      </c>
      <c r="B138" s="2">
        <v>30</v>
      </c>
      <c r="C138" s="2">
        <v>40</v>
      </c>
      <c r="D138" s="2">
        <v>45</v>
      </c>
      <c r="E138" s="4"/>
      <c r="K138" s="4"/>
      <c r="L138" s="4"/>
      <c r="M138" s="4"/>
      <c r="N138" s="4"/>
      <c r="O138" s="4"/>
    </row>
    <row r="139" spans="1:17" ht="16" thickBot="1" x14ac:dyDescent="0.25"/>
    <row r="140" spans="1:17" ht="16" thickBot="1" x14ac:dyDescent="0.25">
      <c r="A140" s="28" t="s">
        <v>6</v>
      </c>
      <c r="B140" s="29"/>
      <c r="C140" s="29"/>
      <c r="D140" s="29"/>
      <c r="E140" s="29"/>
      <c r="F140" s="29"/>
      <c r="G140" s="30"/>
      <c r="K140" s="28" t="s">
        <v>38</v>
      </c>
      <c r="L140" s="29"/>
      <c r="M140" s="29"/>
      <c r="N140" s="29"/>
      <c r="O140" s="29"/>
      <c r="P140" s="29"/>
      <c r="Q140" s="30"/>
    </row>
    <row r="141" spans="1:17" x14ac:dyDescent="0.2">
      <c r="A141" s="1">
        <v>1</v>
      </c>
      <c r="B141" s="1">
        <v>2</v>
      </c>
      <c r="C141" s="1">
        <v>3</v>
      </c>
      <c r="D141" s="1">
        <v>4</v>
      </c>
      <c r="E141" s="1">
        <v>5</v>
      </c>
      <c r="F141" s="1">
        <v>6</v>
      </c>
      <c r="G141" s="1">
        <v>7</v>
      </c>
      <c r="K141" s="1" t="s">
        <v>0</v>
      </c>
      <c r="L141" s="1" t="s">
        <v>5</v>
      </c>
      <c r="M141" s="1" t="s">
        <v>2</v>
      </c>
      <c r="N141" s="1" t="s">
        <v>7</v>
      </c>
      <c r="O141" s="1" t="s">
        <v>8</v>
      </c>
      <c r="P141" s="1" t="s">
        <v>9</v>
      </c>
      <c r="Q141" s="1" t="s">
        <v>12</v>
      </c>
    </row>
    <row r="142" spans="1:17" x14ac:dyDescent="0.2">
      <c r="A142" s="2">
        <f>A138/1</f>
        <v>20</v>
      </c>
      <c r="B142" s="2">
        <f>B138/2</f>
        <v>15</v>
      </c>
      <c r="C142" s="2">
        <f>C138/3</f>
        <v>13.333333333333334</v>
      </c>
      <c r="D142" s="2">
        <f>D138/4</f>
        <v>11.25</v>
      </c>
      <c r="E142" s="2">
        <f>D138/5</f>
        <v>9</v>
      </c>
      <c r="F142" s="2">
        <f>D138/6</f>
        <v>7.5</v>
      </c>
      <c r="G142" s="2">
        <f>D138/7</f>
        <v>6.4285714285714288</v>
      </c>
      <c r="K142" s="2">
        <v>60</v>
      </c>
      <c r="L142" s="2">
        <f>60/2</f>
        <v>30</v>
      </c>
      <c r="M142" s="2">
        <f>60/3</f>
        <v>20</v>
      </c>
      <c r="N142" s="2">
        <f>60/4</f>
        <v>15</v>
      </c>
      <c r="O142" s="2">
        <f>60/5</f>
        <v>12</v>
      </c>
      <c r="P142" s="2">
        <f>60/6</f>
        <v>10</v>
      </c>
      <c r="Q142" s="2">
        <f>60/7</f>
        <v>8.5714285714285712</v>
      </c>
    </row>
    <row r="143" spans="1:17" x14ac:dyDescent="0.2">
      <c r="A143" s="33">
        <v>25</v>
      </c>
      <c r="B143" s="33">
        <v>20</v>
      </c>
      <c r="C143" s="33">
        <v>15</v>
      </c>
      <c r="D143" s="33">
        <v>12.5</v>
      </c>
      <c r="E143" s="33">
        <v>10</v>
      </c>
      <c r="F143" s="33">
        <v>9</v>
      </c>
      <c r="G143" s="33">
        <v>8</v>
      </c>
      <c r="K143" s="24" t="s">
        <v>39</v>
      </c>
    </row>
    <row r="144" spans="1:17" x14ac:dyDescent="0.2">
      <c r="A144" s="7">
        <f>A141*A143</f>
        <v>25</v>
      </c>
      <c r="B144" s="7">
        <f t="shared" ref="B144" si="81">B141*B143</f>
        <v>40</v>
      </c>
      <c r="C144" s="7">
        <f t="shared" ref="C144" si="82">C141*C143</f>
        <v>45</v>
      </c>
      <c r="D144" s="7">
        <f t="shared" ref="D144" si="83">D141*D143</f>
        <v>50</v>
      </c>
      <c r="E144" s="7">
        <f t="shared" ref="E144" si="84">E141*E143</f>
        <v>50</v>
      </c>
      <c r="F144" s="7">
        <f t="shared" ref="F144" si="85">F141*F143</f>
        <v>54</v>
      </c>
      <c r="G144" s="7">
        <f t="shared" ref="G144" si="86">G141*G143</f>
        <v>56</v>
      </c>
      <c r="K144" s="24"/>
    </row>
    <row r="145" spans="1:11" x14ac:dyDescent="0.2">
      <c r="A145" s="8"/>
      <c r="B145" s="8"/>
      <c r="C145" s="8"/>
      <c r="D145" s="8"/>
      <c r="E145" s="8"/>
      <c r="F145" s="8"/>
      <c r="G145" s="8"/>
      <c r="K145" s="24"/>
    </row>
    <row r="146" spans="1:11" x14ac:dyDescent="0.2">
      <c r="A146" s="8"/>
      <c r="B146" s="8"/>
      <c r="C146" s="8"/>
      <c r="D146" s="8"/>
      <c r="E146" s="8"/>
      <c r="F146" s="8"/>
      <c r="G146" s="8"/>
      <c r="K146" s="24"/>
    </row>
    <row r="147" spans="1:11" x14ac:dyDescent="0.2">
      <c r="A147" s="20" t="s">
        <v>42</v>
      </c>
      <c r="B147" s="8"/>
      <c r="C147" s="8"/>
      <c r="D147" s="8"/>
      <c r="E147" s="8"/>
      <c r="F147" s="8"/>
      <c r="G147" s="8"/>
      <c r="K147" s="23" t="s">
        <v>40</v>
      </c>
    </row>
    <row r="148" spans="1:11" x14ac:dyDescent="0.2">
      <c r="A148" t="s">
        <v>43</v>
      </c>
    </row>
  </sheetData>
  <mergeCells count="51">
    <mergeCell ref="A1:G1"/>
    <mergeCell ref="A15:G15"/>
    <mergeCell ref="A17:E17"/>
    <mergeCell ref="A7:G7"/>
    <mergeCell ref="A21:G21"/>
    <mergeCell ref="K15:Q15"/>
    <mergeCell ref="K21:Q21"/>
    <mergeCell ref="A29:G29"/>
    <mergeCell ref="A3:E3"/>
    <mergeCell ref="A31:E31"/>
    <mergeCell ref="A35:G35"/>
    <mergeCell ref="K29:Q29"/>
    <mergeCell ref="K35:Q35"/>
    <mergeCell ref="U35:AA35"/>
    <mergeCell ref="U29:AA29"/>
    <mergeCell ref="K66:Q66"/>
    <mergeCell ref="A44:G44"/>
    <mergeCell ref="A46:E46"/>
    <mergeCell ref="A50:G50"/>
    <mergeCell ref="K44:Q44"/>
    <mergeCell ref="K46:O46"/>
    <mergeCell ref="K50:Q50"/>
    <mergeCell ref="A90:G90"/>
    <mergeCell ref="A92:E92"/>
    <mergeCell ref="A97:G97"/>
    <mergeCell ref="A105:G105"/>
    <mergeCell ref="U60:AA60"/>
    <mergeCell ref="U66:AA66"/>
    <mergeCell ref="A75:G75"/>
    <mergeCell ref="A77:E77"/>
    <mergeCell ref="A81:G81"/>
    <mergeCell ref="K75:Q75"/>
    <mergeCell ref="K81:Q81"/>
    <mergeCell ref="A60:G60"/>
    <mergeCell ref="A62:E62"/>
    <mergeCell ref="A66:G66"/>
    <mergeCell ref="K60:Q60"/>
    <mergeCell ref="K62:O62"/>
    <mergeCell ref="A140:G140"/>
    <mergeCell ref="K134:Q134"/>
    <mergeCell ref="K140:Q140"/>
    <mergeCell ref="A107:E107"/>
    <mergeCell ref="A111:G111"/>
    <mergeCell ref="A119:G119"/>
    <mergeCell ref="A125:G125"/>
    <mergeCell ref="A121:D121"/>
    <mergeCell ref="K119:Q119"/>
    <mergeCell ref="K121:N121"/>
    <mergeCell ref="K125:Q125"/>
    <mergeCell ref="A134:G134"/>
    <mergeCell ref="A136:D136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2019-04-18T21:17:36Z</dcterms:modified>
</cp:coreProperties>
</file>