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\Dropbox\Chateau\Packages\"/>
    </mc:Choice>
  </mc:AlternateContent>
  <bookViews>
    <workbookView xWindow="0" yWindow="0" windowWidth="24000" windowHeight="9510"/>
  </bookViews>
  <sheets>
    <sheet name="St Valentine" sheetId="1" r:id="rId1"/>
    <sheet name="Romatic weekend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2" l="1"/>
  <c r="R19" i="2"/>
  <c r="Q19" i="2"/>
  <c r="P19" i="2"/>
  <c r="O19" i="2"/>
  <c r="N19" i="2"/>
  <c r="L19" i="2"/>
  <c r="K19" i="2"/>
  <c r="U19" i="2" s="1"/>
  <c r="U20" i="2" s="1"/>
  <c r="I19" i="2"/>
  <c r="C16" i="2"/>
  <c r="C15" i="2"/>
  <c r="C19" i="2" s="1"/>
  <c r="S12" i="2"/>
  <c r="R12" i="2"/>
  <c r="Q12" i="2"/>
  <c r="P12" i="2"/>
  <c r="O12" i="2"/>
  <c r="N12" i="2"/>
  <c r="L12" i="2"/>
  <c r="K12" i="2"/>
  <c r="I12" i="2"/>
  <c r="C12" i="2"/>
  <c r="C10" i="2"/>
  <c r="B10" i="2"/>
  <c r="I9" i="2"/>
  <c r="G9" i="2"/>
  <c r="G15" i="2" s="1"/>
  <c r="G19" i="2" s="1"/>
  <c r="C9" i="2"/>
  <c r="B9" i="2"/>
  <c r="S6" i="2"/>
  <c r="R6" i="2"/>
  <c r="Q6" i="2"/>
  <c r="P6" i="2"/>
  <c r="O6" i="2"/>
  <c r="N6" i="2"/>
  <c r="L6" i="2"/>
  <c r="K6" i="2"/>
  <c r="C4" i="2"/>
  <c r="I3" i="2"/>
  <c r="I6" i="2" s="1"/>
  <c r="U6" i="2" s="1"/>
  <c r="U7" i="2" s="1"/>
  <c r="W7" i="2" s="1"/>
  <c r="G3" i="2"/>
  <c r="G6" i="2" s="1"/>
  <c r="C3" i="2"/>
  <c r="C6" i="2" s="1"/>
  <c r="W13" i="1"/>
  <c r="W7" i="1"/>
  <c r="U12" i="2" l="1"/>
  <c r="U13" i="2" s="1"/>
  <c r="W13" i="2" s="1"/>
  <c r="G12" i="2"/>
  <c r="N19" i="1"/>
  <c r="N12" i="1"/>
  <c r="N6" i="1"/>
  <c r="S19" i="1"/>
  <c r="R19" i="1"/>
  <c r="Q19" i="1"/>
  <c r="P19" i="1"/>
  <c r="O19" i="1"/>
  <c r="S12" i="1"/>
  <c r="R12" i="1"/>
  <c r="Q12" i="1"/>
  <c r="P12" i="1"/>
  <c r="O12" i="1"/>
  <c r="S6" i="1"/>
  <c r="R6" i="1"/>
  <c r="Q6" i="1"/>
  <c r="P6" i="1"/>
  <c r="O6" i="1"/>
  <c r="L19" i="1"/>
  <c r="L12" i="1"/>
  <c r="L6" i="1"/>
  <c r="K19" i="1"/>
  <c r="K12" i="1"/>
  <c r="K6" i="1"/>
  <c r="I19" i="1"/>
  <c r="I9" i="1"/>
  <c r="I12" i="1" s="1"/>
  <c r="U12" i="1" s="1"/>
  <c r="U13" i="1" s="1"/>
  <c r="I3" i="1"/>
  <c r="I6" i="1" s="1"/>
  <c r="G3" i="1"/>
  <c r="G6" i="1" s="1"/>
  <c r="C16" i="1"/>
  <c r="C15" i="1"/>
  <c r="C10" i="1"/>
  <c r="C9" i="1"/>
  <c r="C4" i="1"/>
  <c r="C3" i="1"/>
  <c r="B10" i="1"/>
  <c r="B9" i="1"/>
  <c r="C12" i="1" l="1"/>
  <c r="U6" i="1"/>
  <c r="U7" i="1" s="1"/>
  <c r="U19" i="1"/>
  <c r="U20" i="1" s="1"/>
  <c r="C6" i="1"/>
  <c r="C19" i="1"/>
  <c r="G9" i="1"/>
  <c r="G12" i="1" l="1"/>
  <c r="G15" i="1"/>
  <c r="G19" i="1" s="1"/>
</calcChain>
</file>

<file path=xl/sharedStrings.xml><?xml version="1.0" encoding="utf-8"?>
<sst xmlns="http://schemas.openxmlformats.org/spreadsheetml/2006/main" count="56" uniqueCount="25">
  <si>
    <t xml:space="preserve">Friday/Vendredi </t>
  </si>
  <si>
    <t xml:space="preserve">Monday/Lundi </t>
  </si>
  <si>
    <t>Ryanair</t>
  </si>
  <si>
    <t>STN</t>
  </si>
  <si>
    <t>TUF</t>
  </si>
  <si>
    <t xml:space="preserve">Friday/Lundi </t>
  </si>
  <si>
    <t xml:space="preserve">Car Hire </t>
  </si>
  <si>
    <t xml:space="preserve">Accomodation </t>
  </si>
  <si>
    <t xml:space="preserve">Hebergement </t>
  </si>
  <si>
    <t xml:space="preserve">Location voiture </t>
  </si>
  <si>
    <t>Evening meal</t>
  </si>
  <si>
    <t xml:space="preserve">Repas le soir </t>
  </si>
  <si>
    <t xml:space="preserve">Breakfast </t>
  </si>
  <si>
    <t xml:space="preserve">Petit dejeuner </t>
  </si>
  <si>
    <t xml:space="preserve">Massage </t>
  </si>
  <si>
    <t xml:space="preserve">Chocolats </t>
  </si>
  <si>
    <t>Fleurs</t>
  </si>
  <si>
    <t>Cremant</t>
  </si>
  <si>
    <t xml:space="preserve">Bath bomb </t>
  </si>
  <si>
    <t>Baignoire</t>
  </si>
  <si>
    <t xml:space="preserve">Welcome hamper </t>
  </si>
  <si>
    <t xml:space="preserve">Total </t>
  </si>
  <si>
    <t xml:space="preserve">Advertising </t>
  </si>
  <si>
    <t>Publicité</t>
  </si>
  <si>
    <t>Rasage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</si>
</sst>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\ * #,##0.00_-;\-[$€-2]\ * #,##0.00_-;_-[$€-2]\ * &quot;-&quot;??_-;_-@_-"/>
    <numFmt numFmtId="165" formatCode="_-[$£-809]* #,##0.00_-;\-[$£-809]* #,##0.00_-;_-[$£-809]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topLeftCell="E1" workbookViewId="0">
      <selection activeCell="G13" sqref="G13"/>
    </sheetView>
  </sheetViews>
  <sheetFormatPr defaultRowHeight="15" x14ac:dyDescent="0.25"/>
  <cols>
    <col min="1" max="1" width="13.625" bestFit="1" customWidth="1"/>
    <col min="2" max="2" width="10.375" bestFit="1" customWidth="1"/>
    <col min="3" max="3" width="9" style="2"/>
    <col min="9" max="9" width="12.25" bestFit="1" customWidth="1"/>
    <col min="21" max="21" width="10.5" bestFit="1" customWidth="1"/>
  </cols>
  <sheetData>
    <row r="1" spans="1:24" ht="30" x14ac:dyDescent="0.25">
      <c r="C1" s="2" t="s">
        <v>2</v>
      </c>
      <c r="G1" t="s">
        <v>6</v>
      </c>
      <c r="I1" t="s">
        <v>7</v>
      </c>
      <c r="K1" s="3" t="s">
        <v>10</v>
      </c>
      <c r="L1" t="s">
        <v>12</v>
      </c>
      <c r="N1" s="3" t="s">
        <v>20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21</v>
      </c>
      <c r="W1" t="s">
        <v>22</v>
      </c>
    </row>
    <row r="2" spans="1:24" s="3" customFormat="1" ht="30" x14ac:dyDescent="0.25">
      <c r="C2" s="4" t="s">
        <v>3</v>
      </c>
      <c r="D2" s="3" t="s">
        <v>4</v>
      </c>
      <c r="G2" s="3" t="s">
        <v>9</v>
      </c>
      <c r="I2" s="3" t="s">
        <v>8</v>
      </c>
      <c r="K2" s="3" t="s">
        <v>11</v>
      </c>
      <c r="L2" s="3" t="s">
        <v>13</v>
      </c>
      <c r="O2" s="3" t="s">
        <v>24</v>
      </c>
      <c r="S2" s="3" t="s">
        <v>19</v>
      </c>
      <c r="W2" s="3" t="s">
        <v>23</v>
      </c>
    </row>
    <row r="3" spans="1:24" x14ac:dyDescent="0.25">
      <c r="A3" t="s">
        <v>0</v>
      </c>
      <c r="B3" s="1">
        <v>42776</v>
      </c>
      <c r="C3" s="2">
        <f>26.99*1.25</f>
        <v>33.737499999999997</v>
      </c>
      <c r="D3">
        <v>1335</v>
      </c>
      <c r="E3">
        <v>1555</v>
      </c>
      <c r="G3">
        <f>50*1.25</f>
        <v>62.5</v>
      </c>
      <c r="I3">
        <f>165</f>
        <v>165</v>
      </c>
      <c r="K3">
        <v>75</v>
      </c>
      <c r="L3">
        <v>30</v>
      </c>
      <c r="N3">
        <v>25</v>
      </c>
      <c r="O3">
        <v>100</v>
      </c>
      <c r="P3">
        <v>10</v>
      </c>
      <c r="Q3">
        <v>20</v>
      </c>
      <c r="R3">
        <v>6</v>
      </c>
      <c r="S3">
        <v>10</v>
      </c>
    </row>
    <row r="4" spans="1:24" x14ac:dyDescent="0.25">
      <c r="A4" t="s">
        <v>1</v>
      </c>
      <c r="B4" s="1">
        <v>42779</v>
      </c>
      <c r="C4" s="2">
        <f>23.99*1.25</f>
        <v>29.987499999999997</v>
      </c>
      <c r="D4">
        <v>1620</v>
      </c>
      <c r="E4">
        <v>1650</v>
      </c>
      <c r="I4">
        <v>165</v>
      </c>
      <c r="K4">
        <v>200</v>
      </c>
      <c r="L4">
        <v>30</v>
      </c>
    </row>
    <row r="5" spans="1:24" x14ac:dyDescent="0.25">
      <c r="B5" s="1"/>
      <c r="I5">
        <v>130</v>
      </c>
      <c r="K5">
        <v>75</v>
      </c>
      <c r="L5">
        <v>30</v>
      </c>
      <c r="W5">
        <v>2000</v>
      </c>
    </row>
    <row r="6" spans="1:24" s="5" customFormat="1" x14ac:dyDescent="0.25">
      <c r="B6" s="6"/>
      <c r="C6" s="7">
        <f>SUM(C3:C4)</f>
        <v>63.724999999999994</v>
      </c>
      <c r="G6" s="5">
        <f>SUM(G3:G5)</f>
        <v>62.5</v>
      </c>
      <c r="I6" s="5">
        <f>SUM(I3:I5)</f>
        <v>460</v>
      </c>
      <c r="K6" s="5">
        <f>SUM(K3:K5)</f>
        <v>350</v>
      </c>
      <c r="L6" s="5">
        <f>SUM(L3:L5)</f>
        <v>90</v>
      </c>
      <c r="N6" s="5">
        <f t="shared" ref="N6:S6" si="0">SUM(N3:N5)</f>
        <v>25</v>
      </c>
      <c r="O6" s="5">
        <f t="shared" si="0"/>
        <v>100</v>
      </c>
      <c r="P6" s="5">
        <f t="shared" si="0"/>
        <v>10</v>
      </c>
      <c r="Q6" s="5">
        <f t="shared" si="0"/>
        <v>20</v>
      </c>
      <c r="R6" s="5">
        <f t="shared" si="0"/>
        <v>6</v>
      </c>
      <c r="S6" s="5">
        <f t="shared" si="0"/>
        <v>10</v>
      </c>
      <c r="U6" s="7">
        <f>I6+K6+L6+N6+O6+P6+Q6+R6+S6</f>
        <v>1071</v>
      </c>
    </row>
    <row r="7" spans="1:24" x14ac:dyDescent="0.25">
      <c r="B7" s="1"/>
      <c r="U7" s="8">
        <f>U6/1.25</f>
        <v>856.8</v>
      </c>
      <c r="W7" s="8">
        <f>X7-U7</f>
        <v>93.200000000000045</v>
      </c>
      <c r="X7" s="8">
        <v>950</v>
      </c>
    </row>
    <row r="9" spans="1:24" x14ac:dyDescent="0.25">
      <c r="A9" t="s">
        <v>0</v>
      </c>
      <c r="B9" s="1">
        <f>B3+7</f>
        <v>42783</v>
      </c>
      <c r="C9" s="2">
        <f>27.99*1.25</f>
        <v>34.987499999999997</v>
      </c>
      <c r="D9">
        <v>1335</v>
      </c>
      <c r="E9">
        <v>1555</v>
      </c>
      <c r="G9">
        <f>G3</f>
        <v>62.5</v>
      </c>
      <c r="I9">
        <f>165</f>
        <v>165</v>
      </c>
      <c r="K9">
        <v>75</v>
      </c>
      <c r="L9">
        <v>30</v>
      </c>
      <c r="N9">
        <v>25</v>
      </c>
      <c r="O9">
        <v>100</v>
      </c>
      <c r="P9">
        <v>10</v>
      </c>
      <c r="Q9">
        <v>20</v>
      </c>
      <c r="R9">
        <v>6</v>
      </c>
      <c r="S9">
        <v>10</v>
      </c>
    </row>
    <row r="10" spans="1:24" x14ac:dyDescent="0.25">
      <c r="A10" t="s">
        <v>1</v>
      </c>
      <c r="B10" s="1">
        <f>B4+7</f>
        <v>42786</v>
      </c>
      <c r="C10" s="2">
        <f>32.99*1.25</f>
        <v>41.237500000000004</v>
      </c>
      <c r="D10">
        <v>1620</v>
      </c>
      <c r="E10">
        <v>1650</v>
      </c>
      <c r="I10">
        <v>165</v>
      </c>
      <c r="K10">
        <v>200</v>
      </c>
      <c r="L10">
        <v>30</v>
      </c>
    </row>
    <row r="11" spans="1:24" x14ac:dyDescent="0.25">
      <c r="B11" s="1"/>
      <c r="I11">
        <v>130</v>
      </c>
      <c r="K11">
        <v>75</v>
      </c>
      <c r="L11">
        <v>30</v>
      </c>
    </row>
    <row r="12" spans="1:24" s="5" customFormat="1" x14ac:dyDescent="0.25">
      <c r="B12" s="6"/>
      <c r="C12" s="7">
        <f>SUM(C9:C10)</f>
        <v>76.224999999999994</v>
      </c>
      <c r="G12" s="5">
        <f>SUM(G9:G11)</f>
        <v>62.5</v>
      </c>
      <c r="I12" s="5">
        <f>SUM(I9:I11)</f>
        <v>460</v>
      </c>
      <c r="K12" s="5">
        <f>SUM(K9:K11)</f>
        <v>350</v>
      </c>
      <c r="L12" s="5">
        <f>SUM(L9:L11)</f>
        <v>90</v>
      </c>
      <c r="N12" s="5">
        <f t="shared" ref="N12" si="1">SUM(N9:N11)</f>
        <v>25</v>
      </c>
      <c r="O12" s="5">
        <f t="shared" ref="O12:S12" si="2">SUM(O9:O11)</f>
        <v>100</v>
      </c>
      <c r="P12" s="5">
        <f t="shared" si="2"/>
        <v>10</v>
      </c>
      <c r="Q12" s="5">
        <f t="shared" si="2"/>
        <v>20</v>
      </c>
      <c r="R12" s="5">
        <f t="shared" si="2"/>
        <v>6</v>
      </c>
      <c r="S12" s="5">
        <f t="shared" si="2"/>
        <v>10</v>
      </c>
      <c r="U12" s="7">
        <f>I12+K12+L12+N12+O12+P12+Q12+R12+S12</f>
        <v>1071</v>
      </c>
    </row>
    <row r="13" spans="1:24" x14ac:dyDescent="0.25">
      <c r="B13" s="1"/>
      <c r="U13" s="8">
        <f>U12/1.25</f>
        <v>856.8</v>
      </c>
      <c r="W13" s="8">
        <f>X13-U13</f>
        <v>93.200000000000045</v>
      </c>
      <c r="X13" s="8">
        <v>950</v>
      </c>
    </row>
    <row r="15" spans="1:24" x14ac:dyDescent="0.25">
      <c r="A15" t="s">
        <v>1</v>
      </c>
      <c r="B15" s="1">
        <v>42779</v>
      </c>
      <c r="C15" s="2">
        <f>14.99*1.25</f>
        <v>18.737500000000001</v>
      </c>
      <c r="D15">
        <v>1335</v>
      </c>
      <c r="E15">
        <v>1555</v>
      </c>
      <c r="G15">
        <f>G9</f>
        <v>62.5</v>
      </c>
      <c r="I15">
        <v>130</v>
      </c>
      <c r="K15">
        <v>75</v>
      </c>
      <c r="L15">
        <v>30</v>
      </c>
      <c r="N15">
        <v>25</v>
      </c>
      <c r="O15">
        <v>100</v>
      </c>
      <c r="P15">
        <v>10</v>
      </c>
      <c r="Q15">
        <v>20</v>
      </c>
      <c r="R15">
        <v>6</v>
      </c>
      <c r="S15">
        <v>10</v>
      </c>
    </row>
    <row r="16" spans="1:24" x14ac:dyDescent="0.25">
      <c r="A16" t="s">
        <v>5</v>
      </c>
      <c r="B16" s="1">
        <v>42783</v>
      </c>
      <c r="C16" s="2">
        <f>38.99*1.25</f>
        <v>48.737500000000004</v>
      </c>
      <c r="D16">
        <v>1620</v>
      </c>
      <c r="E16">
        <v>1650</v>
      </c>
      <c r="I16">
        <v>130</v>
      </c>
      <c r="K16">
        <v>200</v>
      </c>
      <c r="L16">
        <v>30</v>
      </c>
    </row>
    <row r="17" spans="2:24" x14ac:dyDescent="0.25">
      <c r="I17">
        <v>130</v>
      </c>
      <c r="K17">
        <v>75</v>
      </c>
      <c r="L17">
        <v>30</v>
      </c>
    </row>
    <row r="18" spans="2:24" x14ac:dyDescent="0.25">
      <c r="I18">
        <v>130</v>
      </c>
      <c r="K18">
        <v>75</v>
      </c>
      <c r="L18">
        <v>30</v>
      </c>
    </row>
    <row r="19" spans="2:24" s="5" customFormat="1" x14ac:dyDescent="0.25">
      <c r="B19" s="6"/>
      <c r="C19" s="7">
        <f>SUM(C15:C16)</f>
        <v>67.475000000000009</v>
      </c>
      <c r="G19" s="5">
        <f>SUM(G15:G18)</f>
        <v>62.5</v>
      </c>
      <c r="I19" s="5">
        <f>SUM(I15:I18)</f>
        <v>520</v>
      </c>
      <c r="K19" s="5">
        <f>SUM(K15:K18)</f>
        <v>425</v>
      </c>
      <c r="L19" s="5">
        <f>SUM(L15:L18)</f>
        <v>120</v>
      </c>
      <c r="N19" s="5">
        <f t="shared" ref="N19:S19" si="3">SUM(N15:N18)</f>
        <v>25</v>
      </c>
      <c r="O19" s="5">
        <f t="shared" si="3"/>
        <v>100</v>
      </c>
      <c r="P19" s="5">
        <f t="shared" si="3"/>
        <v>10</v>
      </c>
      <c r="Q19" s="5">
        <f t="shared" si="3"/>
        <v>20</v>
      </c>
      <c r="R19" s="5">
        <f t="shared" si="3"/>
        <v>6</v>
      </c>
      <c r="S19" s="5">
        <f t="shared" si="3"/>
        <v>10</v>
      </c>
      <c r="U19" s="7">
        <f>I19+K19+L19+N19+O19+P19+Q19+R19+S19</f>
        <v>1236</v>
      </c>
    </row>
    <row r="20" spans="2:24" x14ac:dyDescent="0.25">
      <c r="U20" s="8">
        <f>U19/1.25</f>
        <v>988.8</v>
      </c>
      <c r="X20" s="8">
        <v>950</v>
      </c>
    </row>
  </sheetData>
  <pageMargins left="0.7" right="0.7" top="0.75" bottom="0.75" header="0.3" footer="0.3"/>
  <pageSetup paperSize="9" scale="57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opLeftCell="H1" workbookViewId="0">
      <selection activeCell="U7" sqref="U7"/>
    </sheetView>
  </sheetViews>
  <sheetFormatPr defaultRowHeight="15" x14ac:dyDescent="0.25"/>
  <cols>
    <col min="1" max="1" width="13.625" bestFit="1" customWidth="1"/>
    <col min="2" max="2" width="10.375" bestFit="1" customWidth="1"/>
    <col min="3" max="3" width="9" style="2"/>
    <col min="9" max="9" width="12.25" bestFit="1" customWidth="1"/>
    <col min="21" max="21" width="10.5" bestFit="1" customWidth="1"/>
  </cols>
  <sheetData>
    <row r="1" spans="1:24" ht="30" x14ac:dyDescent="0.25">
      <c r="C1" s="2" t="s">
        <v>2</v>
      </c>
      <c r="G1" t="s">
        <v>6</v>
      </c>
      <c r="I1" t="s">
        <v>7</v>
      </c>
      <c r="K1" s="3" t="s">
        <v>10</v>
      </c>
      <c r="L1" t="s">
        <v>12</v>
      </c>
      <c r="N1" s="3" t="s">
        <v>20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21</v>
      </c>
      <c r="W1" t="s">
        <v>22</v>
      </c>
    </row>
    <row r="2" spans="1:24" s="3" customFormat="1" ht="30" x14ac:dyDescent="0.25">
      <c r="C2" s="4" t="s">
        <v>3</v>
      </c>
      <c r="D2" s="3" t="s">
        <v>4</v>
      </c>
      <c r="G2" s="3" t="s">
        <v>9</v>
      </c>
      <c r="I2" s="3" t="s">
        <v>8</v>
      </c>
      <c r="K2" s="3" t="s">
        <v>11</v>
      </c>
      <c r="L2" s="3" t="s">
        <v>13</v>
      </c>
      <c r="O2" s="3" t="s">
        <v>24</v>
      </c>
      <c r="S2" s="3" t="s">
        <v>19</v>
      </c>
      <c r="W2" s="3" t="s">
        <v>23</v>
      </c>
    </row>
    <row r="3" spans="1:24" x14ac:dyDescent="0.25">
      <c r="A3" t="s">
        <v>0</v>
      </c>
      <c r="B3" s="1">
        <v>42776</v>
      </c>
      <c r="C3" s="2">
        <f>26.99*1.25</f>
        <v>33.737499999999997</v>
      </c>
      <c r="D3">
        <v>1335</v>
      </c>
      <c r="E3">
        <v>1555</v>
      </c>
      <c r="G3">
        <f>50*1.25</f>
        <v>62.5</v>
      </c>
      <c r="I3">
        <f>165</f>
        <v>165</v>
      </c>
      <c r="K3">
        <v>75</v>
      </c>
      <c r="L3">
        <v>30</v>
      </c>
      <c r="O3">
        <v>100</v>
      </c>
      <c r="P3">
        <v>10</v>
      </c>
      <c r="Q3">
        <v>20</v>
      </c>
      <c r="R3">
        <v>6</v>
      </c>
      <c r="S3">
        <v>10</v>
      </c>
    </row>
    <row r="4" spans="1:24" x14ac:dyDescent="0.25">
      <c r="A4" t="s">
        <v>1</v>
      </c>
      <c r="B4" s="1">
        <v>42779</v>
      </c>
      <c r="C4" s="2">
        <f>23.99*1.25</f>
        <v>29.987499999999997</v>
      </c>
      <c r="D4">
        <v>1620</v>
      </c>
      <c r="E4">
        <v>1650</v>
      </c>
      <c r="I4">
        <v>165</v>
      </c>
      <c r="K4">
        <v>100</v>
      </c>
      <c r="L4">
        <v>30</v>
      </c>
    </row>
    <row r="5" spans="1:24" x14ac:dyDescent="0.25">
      <c r="B5" s="1"/>
      <c r="I5">
        <v>130</v>
      </c>
      <c r="K5">
        <v>75</v>
      </c>
      <c r="L5">
        <v>30</v>
      </c>
      <c r="W5">
        <v>2000</v>
      </c>
    </row>
    <row r="6" spans="1:24" s="5" customFormat="1" x14ac:dyDescent="0.25">
      <c r="B6" s="6"/>
      <c r="C6" s="7">
        <f>SUM(C3:C4)</f>
        <v>63.724999999999994</v>
      </c>
      <c r="G6" s="5">
        <f>SUM(G3:G5)</f>
        <v>62.5</v>
      </c>
      <c r="I6" s="5">
        <f>SUM(I3:I5)</f>
        <v>460</v>
      </c>
      <c r="K6" s="5">
        <f>SUM(K3:K5)</f>
        <v>250</v>
      </c>
      <c r="L6" s="5">
        <f>SUM(L3:L5)</f>
        <v>90</v>
      </c>
      <c r="N6" s="5">
        <f t="shared" ref="N6:S6" si="0">SUM(N3:N5)</f>
        <v>0</v>
      </c>
      <c r="O6" s="5">
        <f t="shared" si="0"/>
        <v>100</v>
      </c>
      <c r="P6" s="5">
        <f t="shared" si="0"/>
        <v>10</v>
      </c>
      <c r="Q6" s="5">
        <f t="shared" si="0"/>
        <v>20</v>
      </c>
      <c r="R6" s="5">
        <f t="shared" si="0"/>
        <v>6</v>
      </c>
      <c r="S6" s="5">
        <f t="shared" si="0"/>
        <v>10</v>
      </c>
      <c r="U6" s="7">
        <f>I6+K6+L6+N6+O6+P6+Q6+R6+S6</f>
        <v>946</v>
      </c>
    </row>
    <row r="7" spans="1:24" x14ac:dyDescent="0.25">
      <c r="B7" s="1"/>
      <c r="U7" s="8">
        <f>U6/1.25</f>
        <v>756.8</v>
      </c>
      <c r="W7" s="8">
        <f>X7-U7</f>
        <v>193.20000000000005</v>
      </c>
      <c r="X7" s="8">
        <v>950</v>
      </c>
    </row>
    <row r="9" spans="1:24" x14ac:dyDescent="0.25">
      <c r="A9" t="s">
        <v>0</v>
      </c>
      <c r="B9" s="1">
        <f>B3+7</f>
        <v>42783</v>
      </c>
      <c r="C9" s="2">
        <f>27.99*1.25</f>
        <v>34.987499999999997</v>
      </c>
      <c r="D9">
        <v>1335</v>
      </c>
      <c r="E9">
        <v>1555</v>
      </c>
      <c r="G9">
        <f>G3</f>
        <v>62.5</v>
      </c>
      <c r="I9">
        <f>165</f>
        <v>165</v>
      </c>
      <c r="K9">
        <v>75</v>
      </c>
      <c r="L9">
        <v>30</v>
      </c>
      <c r="O9">
        <v>100</v>
      </c>
      <c r="P9">
        <v>10</v>
      </c>
      <c r="Q9">
        <v>20</v>
      </c>
      <c r="R9">
        <v>6</v>
      </c>
      <c r="S9">
        <v>10</v>
      </c>
    </row>
    <row r="10" spans="1:24" x14ac:dyDescent="0.25">
      <c r="A10" t="s">
        <v>1</v>
      </c>
      <c r="B10" s="1">
        <f>B4+7</f>
        <v>42786</v>
      </c>
      <c r="C10" s="2">
        <f>32.99*1.25</f>
        <v>41.237500000000004</v>
      </c>
      <c r="D10">
        <v>1620</v>
      </c>
      <c r="E10">
        <v>1650</v>
      </c>
      <c r="I10">
        <v>165</v>
      </c>
      <c r="K10">
        <v>100</v>
      </c>
      <c r="L10">
        <v>30</v>
      </c>
    </row>
    <row r="11" spans="1:24" x14ac:dyDescent="0.25">
      <c r="B11" s="1"/>
      <c r="I11">
        <v>130</v>
      </c>
      <c r="K11">
        <v>75</v>
      </c>
      <c r="L11">
        <v>30</v>
      </c>
    </row>
    <row r="12" spans="1:24" s="5" customFormat="1" x14ac:dyDescent="0.25">
      <c r="B12" s="6"/>
      <c r="C12" s="7">
        <f>SUM(C9:C10)</f>
        <v>76.224999999999994</v>
      </c>
      <c r="G12" s="5">
        <f>SUM(G9:G11)</f>
        <v>62.5</v>
      </c>
      <c r="I12" s="5">
        <f>SUM(I9:I11)</f>
        <v>460</v>
      </c>
      <c r="K12" s="5">
        <f>SUM(K9:K11)</f>
        <v>250</v>
      </c>
      <c r="L12" s="5">
        <f>SUM(L9:L11)</f>
        <v>90</v>
      </c>
      <c r="N12" s="5">
        <f t="shared" ref="N12:S12" si="1">SUM(N9:N11)</f>
        <v>0</v>
      </c>
      <c r="O12" s="5">
        <f t="shared" si="1"/>
        <v>100</v>
      </c>
      <c r="P12" s="5">
        <f t="shared" si="1"/>
        <v>10</v>
      </c>
      <c r="Q12" s="5">
        <f t="shared" si="1"/>
        <v>20</v>
      </c>
      <c r="R12" s="5">
        <f t="shared" si="1"/>
        <v>6</v>
      </c>
      <c r="S12" s="5">
        <f t="shared" si="1"/>
        <v>10</v>
      </c>
      <c r="U12" s="7">
        <f>I12+K12+L12+N12+O12+P12+Q12+R12+S12</f>
        <v>946</v>
      </c>
    </row>
    <row r="13" spans="1:24" x14ac:dyDescent="0.25">
      <c r="B13" s="1"/>
      <c r="U13" s="8">
        <f>U12/1.25</f>
        <v>756.8</v>
      </c>
      <c r="W13" s="8">
        <f>X13-U13</f>
        <v>193.20000000000005</v>
      </c>
      <c r="X13" s="8">
        <v>950</v>
      </c>
    </row>
    <row r="15" spans="1:24" x14ac:dyDescent="0.25">
      <c r="A15" t="s">
        <v>1</v>
      </c>
      <c r="B15" s="1">
        <v>42779</v>
      </c>
      <c r="C15" s="2">
        <f>14.99*1.25</f>
        <v>18.737500000000001</v>
      </c>
      <c r="D15">
        <v>1335</v>
      </c>
      <c r="E15">
        <v>1555</v>
      </c>
      <c r="G15">
        <f>G9</f>
        <v>62.5</v>
      </c>
      <c r="I15">
        <v>130</v>
      </c>
      <c r="K15">
        <v>75</v>
      </c>
      <c r="L15">
        <v>30</v>
      </c>
      <c r="O15">
        <v>100</v>
      </c>
      <c r="P15">
        <v>10</v>
      </c>
      <c r="Q15">
        <v>20</v>
      </c>
      <c r="R15">
        <v>6</v>
      </c>
      <c r="S15">
        <v>10</v>
      </c>
    </row>
    <row r="16" spans="1:24" x14ac:dyDescent="0.25">
      <c r="A16" t="s">
        <v>5</v>
      </c>
      <c r="B16" s="1">
        <v>42783</v>
      </c>
      <c r="C16" s="2">
        <f>38.99*1.25</f>
        <v>48.737500000000004</v>
      </c>
      <c r="D16">
        <v>1620</v>
      </c>
      <c r="E16">
        <v>1650</v>
      </c>
      <c r="I16">
        <v>130</v>
      </c>
      <c r="K16">
        <v>100</v>
      </c>
      <c r="L16">
        <v>30</v>
      </c>
    </row>
    <row r="17" spans="2:24" x14ac:dyDescent="0.25">
      <c r="I17">
        <v>130</v>
      </c>
      <c r="K17">
        <v>75</v>
      </c>
      <c r="L17">
        <v>30</v>
      </c>
    </row>
    <row r="18" spans="2:24" x14ac:dyDescent="0.25">
      <c r="I18">
        <v>130</v>
      </c>
      <c r="K18">
        <v>75</v>
      </c>
      <c r="L18">
        <v>30</v>
      </c>
    </row>
    <row r="19" spans="2:24" s="5" customFormat="1" x14ac:dyDescent="0.25">
      <c r="B19" s="6"/>
      <c r="C19" s="7">
        <f>SUM(C15:C16)</f>
        <v>67.475000000000009</v>
      </c>
      <c r="G19" s="5">
        <f>SUM(G15:G18)</f>
        <v>62.5</v>
      </c>
      <c r="I19" s="5">
        <f>SUM(I15:I18)</f>
        <v>520</v>
      </c>
      <c r="K19" s="5">
        <f>SUM(K15:K18)</f>
        <v>325</v>
      </c>
      <c r="L19" s="5">
        <f>SUM(L15:L18)</f>
        <v>120</v>
      </c>
      <c r="N19" s="5">
        <f t="shared" ref="N19:S19" si="2">SUM(N15:N18)</f>
        <v>0</v>
      </c>
      <c r="O19" s="5">
        <f t="shared" si="2"/>
        <v>100</v>
      </c>
      <c r="P19" s="5">
        <f t="shared" si="2"/>
        <v>10</v>
      </c>
      <c r="Q19" s="5">
        <f t="shared" si="2"/>
        <v>20</v>
      </c>
      <c r="R19" s="5">
        <f t="shared" si="2"/>
        <v>6</v>
      </c>
      <c r="S19" s="5">
        <f t="shared" si="2"/>
        <v>10</v>
      </c>
      <c r="U19" s="7">
        <f>I19+K19+L19+N19+O19+P19+Q19+R19+S19</f>
        <v>1111</v>
      </c>
    </row>
    <row r="20" spans="2:24" x14ac:dyDescent="0.25">
      <c r="U20" s="8">
        <f>U19/1.25</f>
        <v>888.8</v>
      </c>
      <c r="X20" s="8">
        <v>950</v>
      </c>
    </row>
  </sheetData>
  <pageMargins left="0.7" right="0.7" top="0.75" bottom="0.75" header="0.3" footer="0.3"/>
  <pageSetup paperSize="9" scale="57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 Valentine</vt:lpstr>
      <vt:lpstr>Romatic weekend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2016-10-17T17:14:51Z</cp:lastPrinted>
  <dcterms:created xsi:type="dcterms:W3CDTF">2016-10-10T15:40:32Z</dcterms:created>
  <dcterms:modified xsi:type="dcterms:W3CDTF">2016-10-17T17:16:38Z</dcterms:modified>
</cp:coreProperties>
</file>